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риф" sheetId="4" r:id="rId1"/>
    <sheet name="Мира1" sheetId="5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Строителей 2" sheetId="14" r:id="rId11"/>
    <sheet name="стр.5" sheetId="15" r:id="rId12"/>
    <sheet name="Стр.7" sheetId="16" r:id="rId13"/>
    <sheet name="Стр.8А" sheetId="17" r:id="rId14"/>
    <sheet name="Стр.9" sheetId="18" r:id="rId15"/>
    <sheet name="Стр.10" sheetId="1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Мира1!$A$1:$U$76</definedName>
  </definedNames>
  <calcPr calcId="125725"/>
</workbook>
</file>

<file path=xl/calcChain.xml><?xml version="1.0" encoding="utf-8"?>
<calcChain xmlns="http://schemas.openxmlformats.org/spreadsheetml/2006/main">
  <c r="R89" i="4"/>
  <c r="R88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1"/>
  <c r="R62"/>
  <c r="R63"/>
  <c r="R64"/>
  <c r="R65"/>
  <c r="R66"/>
  <c r="R67"/>
  <c r="R22"/>
  <c r="R20"/>
  <c r="Q87"/>
  <c r="Q75"/>
  <c r="Q74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1"/>
  <c r="Q62"/>
  <c r="Q63"/>
  <c r="Q64"/>
  <c r="Q65"/>
  <c r="Q66"/>
  <c r="Q67"/>
  <c r="Q22"/>
  <c r="Q20"/>
  <c r="P86"/>
  <c r="P81"/>
  <c r="P85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1"/>
  <c r="P62"/>
  <c r="P63"/>
  <c r="P64"/>
  <c r="P65"/>
  <c r="P66"/>
  <c r="P67"/>
  <c r="P22"/>
  <c r="P20"/>
  <c r="O84"/>
  <c r="O83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1"/>
  <c r="O62"/>
  <c r="O63"/>
  <c r="O64"/>
  <c r="O65"/>
  <c r="O66"/>
  <c r="O67"/>
  <c r="O22"/>
  <c r="O20"/>
  <c r="N82"/>
  <c r="N81"/>
  <c r="N75"/>
  <c r="N74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1"/>
  <c r="N62"/>
  <c r="N63"/>
  <c r="N64"/>
  <c r="N65"/>
  <c r="N66"/>
  <c r="N67"/>
  <c r="N22"/>
  <c r="N20"/>
  <c r="M69"/>
  <c r="M68" s="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1"/>
  <c r="M62"/>
  <c r="M63"/>
  <c r="M64"/>
  <c r="M65"/>
  <c r="M66"/>
  <c r="M67"/>
  <c r="M22"/>
  <c r="M20"/>
  <c r="L77"/>
  <c r="L75"/>
  <c r="L74"/>
  <c r="L80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1"/>
  <c r="L62"/>
  <c r="L63"/>
  <c r="L64"/>
  <c r="L65"/>
  <c r="L66"/>
  <c r="L67"/>
  <c r="L22"/>
  <c r="L20"/>
  <c r="K79"/>
  <c r="K78"/>
  <c r="K69"/>
  <c r="K71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1"/>
  <c r="K62"/>
  <c r="K63"/>
  <c r="K64"/>
  <c r="K65"/>
  <c r="K66"/>
  <c r="K67"/>
  <c r="K22"/>
  <c r="K20"/>
  <c r="J69"/>
  <c r="J68" s="1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22"/>
  <c r="J20"/>
  <c r="I77"/>
  <c r="I68" s="1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1"/>
  <c r="I62"/>
  <c r="I63"/>
  <c r="I64"/>
  <c r="I65"/>
  <c r="I66"/>
  <c r="I67"/>
  <c r="I22"/>
  <c r="I20"/>
  <c r="H76"/>
  <c r="H7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1"/>
  <c r="H62"/>
  <c r="H63"/>
  <c r="H64"/>
  <c r="H65"/>
  <c r="H66"/>
  <c r="H67"/>
  <c r="H22"/>
  <c r="H20"/>
  <c r="G76"/>
  <c r="G69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1"/>
  <c r="G62"/>
  <c r="G63"/>
  <c r="G64"/>
  <c r="G65"/>
  <c r="G66"/>
  <c r="G67"/>
  <c r="G22"/>
  <c r="G20"/>
  <c r="F75"/>
  <c r="F74"/>
  <c r="F72"/>
  <c r="F69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1"/>
  <c r="F62"/>
  <c r="F63"/>
  <c r="F64"/>
  <c r="F65"/>
  <c r="F66"/>
  <c r="F67"/>
  <c r="F22"/>
  <c r="F20"/>
  <c r="E20"/>
  <c r="E73"/>
  <c r="E72"/>
  <c r="E69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1"/>
  <c r="E62"/>
  <c r="E63"/>
  <c r="E64"/>
  <c r="E65"/>
  <c r="E66"/>
  <c r="E67"/>
  <c r="E22"/>
  <c r="D70"/>
  <c r="D71"/>
  <c r="D69"/>
  <c r="D20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1"/>
  <c r="D62"/>
  <c r="D63"/>
  <c r="D64"/>
  <c r="D65"/>
  <c r="D66"/>
  <c r="D67"/>
  <c r="D22"/>
  <c r="G22" i="19"/>
  <c r="H22"/>
  <c r="J22"/>
  <c r="L22"/>
  <c r="M22"/>
  <c r="N22"/>
  <c r="O22"/>
  <c r="P22"/>
  <c r="Q22"/>
  <c r="R22"/>
  <c r="S22"/>
  <c r="T22"/>
  <c r="U22"/>
  <c r="F23"/>
  <c r="F22" s="1"/>
  <c r="I23"/>
  <c r="E23" s="1"/>
  <c r="K23"/>
  <c r="F24"/>
  <c r="K24"/>
  <c r="K22" s="1"/>
  <c r="E25"/>
  <c r="D25" s="1"/>
  <c r="F25"/>
  <c r="I25"/>
  <c r="K25"/>
  <c r="F26"/>
  <c r="E26" s="1"/>
  <c r="D26" s="1"/>
  <c r="K26"/>
  <c r="I26" s="1"/>
  <c r="F27"/>
  <c r="I27"/>
  <c r="E27" s="1"/>
  <c r="D27" s="1"/>
  <c r="K27"/>
  <c r="F28"/>
  <c r="K28"/>
  <c r="I28" s="1"/>
  <c r="E29"/>
  <c r="D29" s="1"/>
  <c r="F29"/>
  <c r="I29"/>
  <c r="K29"/>
  <c r="F30"/>
  <c r="E30" s="1"/>
  <c r="D30" s="1"/>
  <c r="K30"/>
  <c r="I30" s="1"/>
  <c r="F31"/>
  <c r="I31"/>
  <c r="E31" s="1"/>
  <c r="D31" s="1"/>
  <c r="K31"/>
  <c r="F32"/>
  <c r="E32" s="1"/>
  <c r="D32" s="1"/>
  <c r="K32"/>
  <c r="I32" s="1"/>
  <c r="E33"/>
  <c r="D33" s="1"/>
  <c r="F33"/>
  <c r="I33"/>
  <c r="K33"/>
  <c r="F34"/>
  <c r="K34"/>
  <c r="I34" s="1"/>
  <c r="F35"/>
  <c r="I35"/>
  <c r="E35" s="1"/>
  <c r="D35" s="1"/>
  <c r="K35"/>
  <c r="F36"/>
  <c r="E36" s="1"/>
  <c r="D36" s="1"/>
  <c r="K36"/>
  <c r="I36" s="1"/>
  <c r="E37"/>
  <c r="D37" s="1"/>
  <c r="F37"/>
  <c r="I37"/>
  <c r="K37"/>
  <c r="F38"/>
  <c r="K38"/>
  <c r="I38" s="1"/>
  <c r="F39"/>
  <c r="I39"/>
  <c r="E39" s="1"/>
  <c r="D39" s="1"/>
  <c r="K39"/>
  <c r="F40"/>
  <c r="K40"/>
  <c r="I40" s="1"/>
  <c r="E41"/>
  <c r="D41" s="1"/>
  <c r="F41"/>
  <c r="I41"/>
  <c r="K41"/>
  <c r="F42"/>
  <c r="E42" s="1"/>
  <c r="D42" s="1"/>
  <c r="K42"/>
  <c r="I42" s="1"/>
  <c r="F43"/>
  <c r="I43"/>
  <c r="E43" s="1"/>
  <c r="D43" s="1"/>
  <c r="K43"/>
  <c r="F44"/>
  <c r="K44"/>
  <c r="I44" s="1"/>
  <c r="E45"/>
  <c r="D45" s="1"/>
  <c r="F45"/>
  <c r="I45"/>
  <c r="K45"/>
  <c r="F46"/>
  <c r="E46" s="1"/>
  <c r="D46" s="1"/>
  <c r="K46"/>
  <c r="I46" s="1"/>
  <c r="F47"/>
  <c r="I47"/>
  <c r="E47" s="1"/>
  <c r="D47" s="1"/>
  <c r="K47"/>
  <c r="F48"/>
  <c r="E48" s="1"/>
  <c r="D48" s="1"/>
  <c r="K48"/>
  <c r="I48" s="1"/>
  <c r="E49"/>
  <c r="D49" s="1"/>
  <c r="F49"/>
  <c r="I49"/>
  <c r="K49"/>
  <c r="F50"/>
  <c r="K50"/>
  <c r="I50" s="1"/>
  <c r="F51"/>
  <c r="I51"/>
  <c r="E51" s="1"/>
  <c r="D51" s="1"/>
  <c r="K51"/>
  <c r="F52"/>
  <c r="E52" s="1"/>
  <c r="D52" s="1"/>
  <c r="K52"/>
  <c r="I52" s="1"/>
  <c r="E53"/>
  <c r="D53" s="1"/>
  <c r="F53"/>
  <c r="I53"/>
  <c r="K53"/>
  <c r="F54"/>
  <c r="K54"/>
  <c r="I54" s="1"/>
  <c r="F55"/>
  <c r="I55"/>
  <c r="E55" s="1"/>
  <c r="D55" s="1"/>
  <c r="K55"/>
  <c r="F56"/>
  <c r="K56"/>
  <c r="I56" s="1"/>
  <c r="E57"/>
  <c r="D57" s="1"/>
  <c r="F57"/>
  <c r="I57"/>
  <c r="K57"/>
  <c r="F58"/>
  <c r="E58" s="1"/>
  <c r="D58" s="1"/>
  <c r="K58"/>
  <c r="I58" s="1"/>
  <c r="F59"/>
  <c r="I59"/>
  <c r="E59" s="1"/>
  <c r="D59" s="1"/>
  <c r="K59"/>
  <c r="F60"/>
  <c r="K60"/>
  <c r="I60" s="1"/>
  <c r="E61"/>
  <c r="D61" s="1"/>
  <c r="F61"/>
  <c r="I61"/>
  <c r="K61"/>
  <c r="F62"/>
  <c r="E62" s="1"/>
  <c r="D62" s="1"/>
  <c r="K62"/>
  <c r="I62" s="1"/>
  <c r="F63"/>
  <c r="I63"/>
  <c r="E63" s="1"/>
  <c r="D63" s="1"/>
  <c r="K63"/>
  <c r="F64"/>
  <c r="E64" s="1"/>
  <c r="D64" s="1"/>
  <c r="K64"/>
  <c r="I64" s="1"/>
  <c r="E65"/>
  <c r="D65" s="1"/>
  <c r="F65"/>
  <c r="I65"/>
  <c r="K65"/>
  <c r="F66"/>
  <c r="K66"/>
  <c r="I66" s="1"/>
  <c r="F67"/>
  <c r="I67"/>
  <c r="E67" s="1"/>
  <c r="D67" s="1"/>
  <c r="K67"/>
  <c r="F68"/>
  <c r="E68" s="1"/>
  <c r="D68" s="1"/>
  <c r="K68"/>
  <c r="I68" s="1"/>
  <c r="E69"/>
  <c r="D69" s="1"/>
  <c r="F69"/>
  <c r="I69"/>
  <c r="K69"/>
  <c r="F70"/>
  <c r="K70"/>
  <c r="I70" s="1"/>
  <c r="G22" i="18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K24"/>
  <c r="I24" s="1"/>
  <c r="E24" s="1"/>
  <c r="D24" s="1"/>
  <c r="F25"/>
  <c r="K25"/>
  <c r="I25" s="1"/>
  <c r="E25" s="1"/>
  <c r="D25" s="1"/>
  <c r="F26"/>
  <c r="E26" s="1"/>
  <c r="D26" s="1"/>
  <c r="I26"/>
  <c r="K26"/>
  <c r="F27"/>
  <c r="E27" s="1"/>
  <c r="D27" s="1"/>
  <c r="I27"/>
  <c r="K27"/>
  <c r="F28"/>
  <c r="K28"/>
  <c r="I28" s="1"/>
  <c r="E28" s="1"/>
  <c r="D28" s="1"/>
  <c r="F29"/>
  <c r="K29"/>
  <c r="I29" s="1"/>
  <c r="E29" s="1"/>
  <c r="D29" s="1"/>
  <c r="F30"/>
  <c r="E30" s="1"/>
  <c r="D30" s="1"/>
  <c r="I30"/>
  <c r="K30"/>
  <c r="F31"/>
  <c r="E31" s="1"/>
  <c r="D31" s="1"/>
  <c r="I31"/>
  <c r="K31"/>
  <c r="F32"/>
  <c r="K32"/>
  <c r="I32" s="1"/>
  <c r="E32" s="1"/>
  <c r="D32" s="1"/>
  <c r="F33"/>
  <c r="K33"/>
  <c r="I33" s="1"/>
  <c r="E33" s="1"/>
  <c r="D33" s="1"/>
  <c r="F34"/>
  <c r="E34" s="1"/>
  <c r="D34" s="1"/>
  <c r="I34"/>
  <c r="K34"/>
  <c r="F35"/>
  <c r="E35" s="1"/>
  <c r="D35" s="1"/>
  <c r="I35"/>
  <c r="K35"/>
  <c r="F36"/>
  <c r="K36"/>
  <c r="I36" s="1"/>
  <c r="E36" s="1"/>
  <c r="D36" s="1"/>
  <c r="F37"/>
  <c r="K37"/>
  <c r="I37" s="1"/>
  <c r="E37" s="1"/>
  <c r="D37" s="1"/>
  <c r="F38"/>
  <c r="E38" s="1"/>
  <c r="D38" s="1"/>
  <c r="I38"/>
  <c r="K38"/>
  <c r="F39"/>
  <c r="E39" s="1"/>
  <c r="D39" s="1"/>
  <c r="I39"/>
  <c r="K39"/>
  <c r="F40"/>
  <c r="K40"/>
  <c r="I40" s="1"/>
  <c r="E40" s="1"/>
  <c r="D40" s="1"/>
  <c r="F41"/>
  <c r="K41"/>
  <c r="I41" s="1"/>
  <c r="E41" s="1"/>
  <c r="D41" s="1"/>
  <c r="F42"/>
  <c r="E42" s="1"/>
  <c r="D42" s="1"/>
  <c r="I42"/>
  <c r="K42"/>
  <c r="F43"/>
  <c r="E43" s="1"/>
  <c r="D43" s="1"/>
  <c r="I43"/>
  <c r="K43"/>
  <c r="F44"/>
  <c r="K44"/>
  <c r="I44" s="1"/>
  <c r="E44" s="1"/>
  <c r="D44" s="1"/>
  <c r="F45"/>
  <c r="K45"/>
  <c r="I45" s="1"/>
  <c r="E45" s="1"/>
  <c r="D45" s="1"/>
  <c r="F46"/>
  <c r="E46" s="1"/>
  <c r="D46" s="1"/>
  <c r="I46"/>
  <c r="K46"/>
  <c r="F47"/>
  <c r="E47" s="1"/>
  <c r="D47" s="1"/>
  <c r="I47"/>
  <c r="K47"/>
  <c r="F48"/>
  <c r="K48"/>
  <c r="I48" s="1"/>
  <c r="E48" s="1"/>
  <c r="D48" s="1"/>
  <c r="F49"/>
  <c r="K49"/>
  <c r="I49" s="1"/>
  <c r="E49" s="1"/>
  <c r="D49" s="1"/>
  <c r="F50"/>
  <c r="E50" s="1"/>
  <c r="D50" s="1"/>
  <c r="I50"/>
  <c r="K50"/>
  <c r="F51"/>
  <c r="E51" s="1"/>
  <c r="D51" s="1"/>
  <c r="I51"/>
  <c r="K51"/>
  <c r="F52"/>
  <c r="K52"/>
  <c r="I52" s="1"/>
  <c r="E52" s="1"/>
  <c r="D52" s="1"/>
  <c r="F53"/>
  <c r="K53"/>
  <c r="I53" s="1"/>
  <c r="E53" s="1"/>
  <c r="D53" s="1"/>
  <c r="F54"/>
  <c r="E54" s="1"/>
  <c r="D54" s="1"/>
  <c r="I54"/>
  <c r="K54"/>
  <c r="F55"/>
  <c r="E55" s="1"/>
  <c r="D55" s="1"/>
  <c r="I55"/>
  <c r="K55"/>
  <c r="F56"/>
  <c r="K56"/>
  <c r="I56" s="1"/>
  <c r="E56" s="1"/>
  <c r="D56" s="1"/>
  <c r="F57"/>
  <c r="K57"/>
  <c r="I57" s="1"/>
  <c r="E57" s="1"/>
  <c r="D57" s="1"/>
  <c r="F58"/>
  <c r="E58" s="1"/>
  <c r="D58" s="1"/>
  <c r="I58"/>
  <c r="K58"/>
  <c r="F59"/>
  <c r="E59" s="1"/>
  <c r="D59" s="1"/>
  <c r="I59"/>
  <c r="K59"/>
  <c r="F60"/>
  <c r="K60"/>
  <c r="I60" s="1"/>
  <c r="E60" s="1"/>
  <c r="D60" s="1"/>
  <c r="F61"/>
  <c r="K61"/>
  <c r="I61" s="1"/>
  <c r="E61" s="1"/>
  <c r="D61" s="1"/>
  <c r="F62"/>
  <c r="E62" s="1"/>
  <c r="D62" s="1"/>
  <c r="I62"/>
  <c r="K62"/>
  <c r="F63"/>
  <c r="E63" s="1"/>
  <c r="D63" s="1"/>
  <c r="I63"/>
  <c r="K63"/>
  <c r="F64"/>
  <c r="K64"/>
  <c r="I64" s="1"/>
  <c r="E64" s="1"/>
  <c r="D64" s="1"/>
  <c r="F65"/>
  <c r="K65"/>
  <c r="I65" s="1"/>
  <c r="E65" s="1"/>
  <c r="D65" s="1"/>
  <c r="F66"/>
  <c r="E66" s="1"/>
  <c r="D66" s="1"/>
  <c r="I66"/>
  <c r="K66"/>
  <c r="F67"/>
  <c r="E67" s="1"/>
  <c r="D67" s="1"/>
  <c r="I67"/>
  <c r="K67"/>
  <c r="F68"/>
  <c r="K68"/>
  <c r="I68" s="1"/>
  <c r="E68" s="1"/>
  <c r="D68" s="1"/>
  <c r="F69"/>
  <c r="K69"/>
  <c r="I69" s="1"/>
  <c r="E69" s="1"/>
  <c r="D69" s="1"/>
  <c r="F70"/>
  <c r="E70" s="1"/>
  <c r="D70" s="1"/>
  <c r="I70"/>
  <c r="K70"/>
  <c r="F71"/>
  <c r="E71" s="1"/>
  <c r="D71" s="1"/>
  <c r="I71"/>
  <c r="K71"/>
  <c r="G22" i="17"/>
  <c r="H22"/>
  <c r="J22"/>
  <c r="L22"/>
  <c r="M22"/>
  <c r="N22"/>
  <c r="O22"/>
  <c r="P22"/>
  <c r="Q22"/>
  <c r="R22"/>
  <c r="S22"/>
  <c r="T22"/>
  <c r="U22"/>
  <c r="F23"/>
  <c r="K23"/>
  <c r="K22" s="1"/>
  <c r="F24"/>
  <c r="I24"/>
  <c r="E24" s="1"/>
  <c r="D24" s="1"/>
  <c r="K24"/>
  <c r="F25"/>
  <c r="F22" s="1"/>
  <c r="K25"/>
  <c r="I25" s="1"/>
  <c r="E26"/>
  <c r="D26" s="1"/>
  <c r="F26"/>
  <c r="I26"/>
  <c r="K26"/>
  <c r="F27"/>
  <c r="K27"/>
  <c r="I27" s="1"/>
  <c r="F28"/>
  <c r="I28"/>
  <c r="E28" s="1"/>
  <c r="D28" s="1"/>
  <c r="K28"/>
  <c r="F29"/>
  <c r="E29" s="1"/>
  <c r="D29" s="1"/>
  <c r="K29"/>
  <c r="I29" s="1"/>
  <c r="E30"/>
  <c r="D30" s="1"/>
  <c r="F30"/>
  <c r="I30"/>
  <c r="K30"/>
  <c r="F31"/>
  <c r="K31"/>
  <c r="I31" s="1"/>
  <c r="F32"/>
  <c r="I32"/>
  <c r="E32" s="1"/>
  <c r="D32" s="1"/>
  <c r="K32"/>
  <c r="F33"/>
  <c r="K33"/>
  <c r="I33" s="1"/>
  <c r="E34"/>
  <c r="D34" s="1"/>
  <c r="F34"/>
  <c r="I34"/>
  <c r="K34"/>
  <c r="F35"/>
  <c r="E35" s="1"/>
  <c r="D35" s="1"/>
  <c r="K35"/>
  <c r="I35" s="1"/>
  <c r="F36"/>
  <c r="I36"/>
  <c r="E36" s="1"/>
  <c r="D36" s="1"/>
  <c r="K36"/>
  <c r="F37"/>
  <c r="K37"/>
  <c r="I37" s="1"/>
  <c r="E38"/>
  <c r="D38" s="1"/>
  <c r="F38"/>
  <c r="I38"/>
  <c r="K38"/>
  <c r="F39"/>
  <c r="E39" s="1"/>
  <c r="D39" s="1"/>
  <c r="K39"/>
  <c r="I39" s="1"/>
  <c r="F40"/>
  <c r="I40"/>
  <c r="E40" s="1"/>
  <c r="D40" s="1"/>
  <c r="K40"/>
  <c r="F41"/>
  <c r="E41" s="1"/>
  <c r="D41" s="1"/>
  <c r="K41"/>
  <c r="I41" s="1"/>
  <c r="E42"/>
  <c r="D42" s="1"/>
  <c r="F42"/>
  <c r="I42"/>
  <c r="K42"/>
  <c r="F43"/>
  <c r="K43"/>
  <c r="I43" s="1"/>
  <c r="F44"/>
  <c r="I44"/>
  <c r="E44" s="1"/>
  <c r="D44" s="1"/>
  <c r="K44"/>
  <c r="F45"/>
  <c r="E45" s="1"/>
  <c r="D45" s="1"/>
  <c r="K45"/>
  <c r="I45" s="1"/>
  <c r="E46"/>
  <c r="D46" s="1"/>
  <c r="F46"/>
  <c r="I46"/>
  <c r="K46"/>
  <c r="F47"/>
  <c r="K47"/>
  <c r="I47" s="1"/>
  <c r="F48"/>
  <c r="I48"/>
  <c r="E48" s="1"/>
  <c r="D48" s="1"/>
  <c r="K48"/>
  <c r="F49"/>
  <c r="K49"/>
  <c r="I49" s="1"/>
  <c r="E50"/>
  <c r="D50" s="1"/>
  <c r="F50"/>
  <c r="I50"/>
  <c r="K50"/>
  <c r="F51"/>
  <c r="E51" s="1"/>
  <c r="D51" s="1"/>
  <c r="K51"/>
  <c r="I51" s="1"/>
  <c r="F52"/>
  <c r="I52"/>
  <c r="E52" s="1"/>
  <c r="D52" s="1"/>
  <c r="K52"/>
  <c r="F53"/>
  <c r="K53"/>
  <c r="I53" s="1"/>
  <c r="E54"/>
  <c r="D54" s="1"/>
  <c r="F54"/>
  <c r="I54"/>
  <c r="K54"/>
  <c r="F55"/>
  <c r="E55" s="1"/>
  <c r="D55" s="1"/>
  <c r="K55"/>
  <c r="I55" s="1"/>
  <c r="F56"/>
  <c r="I56"/>
  <c r="E56" s="1"/>
  <c r="D56" s="1"/>
  <c r="K56"/>
  <c r="F57"/>
  <c r="E57" s="1"/>
  <c r="D57" s="1"/>
  <c r="K57"/>
  <c r="I57" s="1"/>
  <c r="E58"/>
  <c r="D58" s="1"/>
  <c r="F58"/>
  <c r="I58"/>
  <c r="K58"/>
  <c r="F59"/>
  <c r="K59"/>
  <c r="I59" s="1"/>
  <c r="F60"/>
  <c r="I60"/>
  <c r="E60" s="1"/>
  <c r="D60" s="1"/>
  <c r="K60"/>
  <c r="F61"/>
  <c r="E61" s="1"/>
  <c r="D61" s="1"/>
  <c r="K61"/>
  <c r="I61" s="1"/>
  <c r="E62"/>
  <c r="D62" s="1"/>
  <c r="F62"/>
  <c r="I62"/>
  <c r="K62"/>
  <c r="F63"/>
  <c r="E63" s="1"/>
  <c r="D63" s="1"/>
  <c r="K63"/>
  <c r="I63" s="1"/>
  <c r="F64"/>
  <c r="I64"/>
  <c r="E64" s="1"/>
  <c r="D64" s="1"/>
  <c r="K64"/>
  <c r="F65"/>
  <c r="K65"/>
  <c r="I65" s="1"/>
  <c r="E66"/>
  <c r="D66" s="1"/>
  <c r="F66"/>
  <c r="I66"/>
  <c r="K66"/>
  <c r="F67"/>
  <c r="E67" s="1"/>
  <c r="D67" s="1"/>
  <c r="K67"/>
  <c r="I67" s="1"/>
  <c r="F68"/>
  <c r="I68"/>
  <c r="E68" s="1"/>
  <c r="D68" s="1"/>
  <c r="K68"/>
  <c r="F69"/>
  <c r="E69" s="1"/>
  <c r="D69" s="1"/>
  <c r="K69"/>
  <c r="I69" s="1"/>
  <c r="E70"/>
  <c r="D70" s="1"/>
  <c r="F70"/>
  <c r="I70"/>
  <c r="K70"/>
  <c r="F71"/>
  <c r="E71" s="1"/>
  <c r="D71" s="1"/>
  <c r="K71"/>
  <c r="I71" s="1"/>
  <c r="G22" i="16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K24"/>
  <c r="I24" s="1"/>
  <c r="F25"/>
  <c r="K25"/>
  <c r="I25" s="1"/>
  <c r="E25" s="1"/>
  <c r="D25" s="1"/>
  <c r="F26"/>
  <c r="K26"/>
  <c r="I26" s="1"/>
  <c r="F27"/>
  <c r="E27" s="1"/>
  <c r="D27" s="1"/>
  <c r="I27"/>
  <c r="K27"/>
  <c r="F28"/>
  <c r="K28"/>
  <c r="I28" s="1"/>
  <c r="F29"/>
  <c r="K29"/>
  <c r="I29" s="1"/>
  <c r="E29" s="1"/>
  <c r="D29" s="1"/>
  <c r="F30"/>
  <c r="E30" s="1"/>
  <c r="D30" s="1"/>
  <c r="K30"/>
  <c r="I30" s="1"/>
  <c r="F31"/>
  <c r="E31" s="1"/>
  <c r="D31" s="1"/>
  <c r="I31"/>
  <c r="K31"/>
  <c r="F32"/>
  <c r="K32"/>
  <c r="I32" s="1"/>
  <c r="F33"/>
  <c r="K33"/>
  <c r="I33" s="1"/>
  <c r="E33" s="1"/>
  <c r="D33" s="1"/>
  <c r="F34"/>
  <c r="K34"/>
  <c r="I34" s="1"/>
  <c r="F35"/>
  <c r="E35" s="1"/>
  <c r="D35" s="1"/>
  <c r="I35"/>
  <c r="K35"/>
  <c r="F36"/>
  <c r="E36" s="1"/>
  <c r="D36" s="1"/>
  <c r="K36"/>
  <c r="I36" s="1"/>
  <c r="F37"/>
  <c r="K37"/>
  <c r="I37" s="1"/>
  <c r="E37" s="1"/>
  <c r="D37" s="1"/>
  <c r="F38"/>
  <c r="E38" s="1"/>
  <c r="D38" s="1"/>
  <c r="K38"/>
  <c r="I38" s="1"/>
  <c r="F39"/>
  <c r="E39" s="1"/>
  <c r="D39" s="1"/>
  <c r="I39"/>
  <c r="K39"/>
  <c r="F40"/>
  <c r="K40"/>
  <c r="I40" s="1"/>
  <c r="F41"/>
  <c r="K41"/>
  <c r="I41" s="1"/>
  <c r="E41" s="1"/>
  <c r="D41" s="1"/>
  <c r="F42"/>
  <c r="K42"/>
  <c r="I42" s="1"/>
  <c r="F43"/>
  <c r="E43" s="1"/>
  <c r="D43" s="1"/>
  <c r="I43"/>
  <c r="K43"/>
  <c r="F44"/>
  <c r="E44" s="1"/>
  <c r="D44" s="1"/>
  <c r="K44"/>
  <c r="I44" s="1"/>
  <c r="F45"/>
  <c r="K45"/>
  <c r="I45" s="1"/>
  <c r="E45" s="1"/>
  <c r="D45" s="1"/>
  <c r="F46"/>
  <c r="E46" s="1"/>
  <c r="D46" s="1"/>
  <c r="K46"/>
  <c r="I46" s="1"/>
  <c r="F47"/>
  <c r="E47" s="1"/>
  <c r="D47" s="1"/>
  <c r="I47"/>
  <c r="K47"/>
  <c r="F48"/>
  <c r="K48"/>
  <c r="I48" s="1"/>
  <c r="F49"/>
  <c r="K49"/>
  <c r="I49" s="1"/>
  <c r="E49" s="1"/>
  <c r="D49" s="1"/>
  <c r="F50"/>
  <c r="E50" s="1"/>
  <c r="D50" s="1"/>
  <c r="K50"/>
  <c r="I50" s="1"/>
  <c r="F51"/>
  <c r="E51" s="1"/>
  <c r="D51" s="1"/>
  <c r="I51"/>
  <c r="K51"/>
  <c r="F52"/>
  <c r="E52" s="1"/>
  <c r="D52" s="1"/>
  <c r="K52"/>
  <c r="I52" s="1"/>
  <c r="F53"/>
  <c r="K53"/>
  <c r="I53" s="1"/>
  <c r="E53" s="1"/>
  <c r="D53" s="1"/>
  <c r="F54"/>
  <c r="E54" s="1"/>
  <c r="D54" s="1"/>
  <c r="K54"/>
  <c r="I54" s="1"/>
  <c r="F55"/>
  <c r="E55" s="1"/>
  <c r="D55" s="1"/>
  <c r="I55"/>
  <c r="K55"/>
  <c r="F56"/>
  <c r="K56"/>
  <c r="I56" s="1"/>
  <c r="F57"/>
  <c r="K57"/>
  <c r="I57" s="1"/>
  <c r="E57" s="1"/>
  <c r="D57" s="1"/>
  <c r="F58"/>
  <c r="K58"/>
  <c r="I58" s="1"/>
  <c r="F59"/>
  <c r="E59" s="1"/>
  <c r="D59" s="1"/>
  <c r="I59"/>
  <c r="K59"/>
  <c r="F60"/>
  <c r="E60" s="1"/>
  <c r="D60" s="1"/>
  <c r="K60"/>
  <c r="I60" s="1"/>
  <c r="F61"/>
  <c r="K61"/>
  <c r="I61" s="1"/>
  <c r="E61" s="1"/>
  <c r="D61" s="1"/>
  <c r="F62"/>
  <c r="E62" s="1"/>
  <c r="D62" s="1"/>
  <c r="K62"/>
  <c r="I62" s="1"/>
  <c r="F63"/>
  <c r="E63" s="1"/>
  <c r="D63" s="1"/>
  <c r="I63"/>
  <c r="K63"/>
  <c r="F64"/>
  <c r="E64" s="1"/>
  <c r="D64" s="1"/>
  <c r="K64"/>
  <c r="I64" s="1"/>
  <c r="F65"/>
  <c r="K65"/>
  <c r="I65" s="1"/>
  <c r="E65" s="1"/>
  <c r="D65" s="1"/>
  <c r="F66"/>
  <c r="E66" s="1"/>
  <c r="D66" s="1"/>
  <c r="K66"/>
  <c r="I66" s="1"/>
  <c r="F67"/>
  <c r="E67" s="1"/>
  <c r="D67" s="1"/>
  <c r="I67"/>
  <c r="K67"/>
  <c r="F68"/>
  <c r="E68" s="1"/>
  <c r="D68" s="1"/>
  <c r="K68"/>
  <c r="I68" s="1"/>
  <c r="F69"/>
  <c r="K69"/>
  <c r="I69" s="1"/>
  <c r="E69" s="1"/>
  <c r="D69" s="1"/>
  <c r="F70"/>
  <c r="E70" s="1"/>
  <c r="D70" s="1"/>
  <c r="K70"/>
  <c r="I70" s="1"/>
  <c r="G22" i="15"/>
  <c r="H22"/>
  <c r="J22"/>
  <c r="L22"/>
  <c r="M22"/>
  <c r="N22"/>
  <c r="O22"/>
  <c r="P22"/>
  <c r="Q22"/>
  <c r="R22"/>
  <c r="S22"/>
  <c r="T22"/>
  <c r="U22"/>
  <c r="F23"/>
  <c r="E23" s="1"/>
  <c r="I23"/>
  <c r="K23"/>
  <c r="K22" s="1"/>
  <c r="E24"/>
  <c r="D24" s="1"/>
  <c r="F24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I30"/>
  <c r="E30" s="1"/>
  <c r="D30" s="1"/>
  <c r="K30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I46"/>
  <c r="E46" s="1"/>
  <c r="D46" s="1"/>
  <c r="K46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I50"/>
  <c r="E50" s="1"/>
  <c r="D50" s="1"/>
  <c r="K50"/>
  <c r="F51"/>
  <c r="E51" s="1"/>
  <c r="D51" s="1"/>
  <c r="I51"/>
  <c r="K51"/>
  <c r="E52"/>
  <c r="D52" s="1"/>
  <c r="F52"/>
  <c r="I52"/>
  <c r="K52"/>
  <c r="F53"/>
  <c r="K53"/>
  <c r="I53" s="1"/>
  <c r="E53" s="1"/>
  <c r="D53" s="1"/>
  <c r="F54"/>
  <c r="I54"/>
  <c r="E54" s="1"/>
  <c r="D54" s="1"/>
  <c r="K54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I58"/>
  <c r="E58" s="1"/>
  <c r="D58" s="1"/>
  <c r="K58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F70"/>
  <c r="K70"/>
  <c r="I70" s="1"/>
  <c r="E70" s="1"/>
  <c r="D70" s="1"/>
  <c r="F71"/>
  <c r="E71" s="1"/>
  <c r="D71" s="1"/>
  <c r="I71"/>
  <c r="K71"/>
  <c r="F72"/>
  <c r="E72" s="1"/>
  <c r="D72" s="1"/>
  <c r="I72"/>
  <c r="K72"/>
  <c r="G22" i="14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K72" i="13"/>
  <c r="I72"/>
  <c r="F72"/>
  <c r="E72" s="1"/>
  <c r="D72" s="1"/>
  <c r="K71"/>
  <c r="I71" s="1"/>
  <c r="E71" s="1"/>
  <c r="D71" s="1"/>
  <c r="F71"/>
  <c r="K70"/>
  <c r="I70" s="1"/>
  <c r="E70" s="1"/>
  <c r="D70" s="1"/>
  <c r="F70"/>
  <c r="K69"/>
  <c r="I69"/>
  <c r="F69"/>
  <c r="E69" s="1"/>
  <c r="D69" s="1"/>
  <c r="K68"/>
  <c r="I68"/>
  <c r="F68"/>
  <c r="E68" s="1"/>
  <c r="D68" s="1"/>
  <c r="K67"/>
  <c r="I67" s="1"/>
  <c r="E67" s="1"/>
  <c r="D67" s="1"/>
  <c r="F67"/>
  <c r="K66"/>
  <c r="I66" s="1"/>
  <c r="E66" s="1"/>
  <c r="D66" s="1"/>
  <c r="F66"/>
  <c r="K65"/>
  <c r="I65"/>
  <c r="F65"/>
  <c r="E65" s="1"/>
  <c r="D65" s="1"/>
  <c r="K64"/>
  <c r="I64"/>
  <c r="F64"/>
  <c r="E64" s="1"/>
  <c r="D64" s="1"/>
  <c r="K63"/>
  <c r="I63" s="1"/>
  <c r="E63" s="1"/>
  <c r="D63" s="1"/>
  <c r="F63"/>
  <c r="K62"/>
  <c r="I62" s="1"/>
  <c r="E62" s="1"/>
  <c r="D62" s="1"/>
  <c r="F62"/>
  <c r="K61"/>
  <c r="I61"/>
  <c r="F61"/>
  <c r="E61" s="1"/>
  <c r="D61" s="1"/>
  <c r="K60"/>
  <c r="I60"/>
  <c r="F60"/>
  <c r="E60" s="1"/>
  <c r="D60" s="1"/>
  <c r="K59"/>
  <c r="I59" s="1"/>
  <c r="E59" s="1"/>
  <c r="D59" s="1"/>
  <c r="F59"/>
  <c r="K58"/>
  <c r="I58" s="1"/>
  <c r="E58" s="1"/>
  <c r="D58" s="1"/>
  <c r="F58"/>
  <c r="K57"/>
  <c r="I57"/>
  <c r="F57"/>
  <c r="E57" s="1"/>
  <c r="D57" s="1"/>
  <c r="K56"/>
  <c r="I56"/>
  <c r="F56"/>
  <c r="E56" s="1"/>
  <c r="D56" s="1"/>
  <c r="K55"/>
  <c r="I55" s="1"/>
  <c r="E55" s="1"/>
  <c r="D55" s="1"/>
  <c r="F55"/>
  <c r="K54"/>
  <c r="I54" s="1"/>
  <c r="E54" s="1"/>
  <c r="D54" s="1"/>
  <c r="F54"/>
  <c r="K53"/>
  <c r="I53"/>
  <c r="F53"/>
  <c r="E53" s="1"/>
  <c r="D53" s="1"/>
  <c r="K52"/>
  <c r="I52"/>
  <c r="F52"/>
  <c r="E52" s="1"/>
  <c r="D52" s="1"/>
  <c r="K51"/>
  <c r="I51" s="1"/>
  <c r="E51" s="1"/>
  <c r="D51" s="1"/>
  <c r="F51"/>
  <c r="K50"/>
  <c r="I50" s="1"/>
  <c r="E50" s="1"/>
  <c r="D50" s="1"/>
  <c r="F50"/>
  <c r="K49"/>
  <c r="I49"/>
  <c r="F49"/>
  <c r="E49" s="1"/>
  <c r="D49" s="1"/>
  <c r="K48"/>
  <c r="I48"/>
  <c r="F48"/>
  <c r="E48" s="1"/>
  <c r="D48" s="1"/>
  <c r="K47"/>
  <c r="I47" s="1"/>
  <c r="E47" s="1"/>
  <c r="D47" s="1"/>
  <c r="F47"/>
  <c r="K46"/>
  <c r="I46" s="1"/>
  <c r="E46" s="1"/>
  <c r="D46" s="1"/>
  <c r="F46"/>
  <c r="K45"/>
  <c r="I45"/>
  <c r="F45"/>
  <c r="E45" s="1"/>
  <c r="D45" s="1"/>
  <c r="K44"/>
  <c r="I44"/>
  <c r="F44"/>
  <c r="E44" s="1"/>
  <c r="D44" s="1"/>
  <c r="K43"/>
  <c r="I43" s="1"/>
  <c r="E43" s="1"/>
  <c r="D43" s="1"/>
  <c r="F43"/>
  <c r="K42"/>
  <c r="I42" s="1"/>
  <c r="E42" s="1"/>
  <c r="D42" s="1"/>
  <c r="F42"/>
  <c r="K41"/>
  <c r="I41"/>
  <c r="F41"/>
  <c r="E41" s="1"/>
  <c r="D41" s="1"/>
  <c r="K40"/>
  <c r="I40"/>
  <c r="F40"/>
  <c r="E40" s="1"/>
  <c r="D40" s="1"/>
  <c r="K39"/>
  <c r="I39" s="1"/>
  <c r="E39" s="1"/>
  <c r="D39" s="1"/>
  <c r="F39"/>
  <c r="K38"/>
  <c r="I38" s="1"/>
  <c r="E38" s="1"/>
  <c r="D38" s="1"/>
  <c r="F38"/>
  <c r="K37"/>
  <c r="I37"/>
  <c r="F37"/>
  <c r="E37" s="1"/>
  <c r="D37" s="1"/>
  <c r="K36"/>
  <c r="I36"/>
  <c r="F36"/>
  <c r="E36" s="1"/>
  <c r="D36" s="1"/>
  <c r="K35"/>
  <c r="I35" s="1"/>
  <c r="E35" s="1"/>
  <c r="D35" s="1"/>
  <c r="F35"/>
  <c r="K34"/>
  <c r="I34" s="1"/>
  <c r="E34" s="1"/>
  <c r="D34" s="1"/>
  <c r="F34"/>
  <c r="K33"/>
  <c r="I33"/>
  <c r="F33"/>
  <c r="E33" s="1"/>
  <c r="D33" s="1"/>
  <c r="K32"/>
  <c r="I32"/>
  <c r="F32"/>
  <c r="E32" s="1"/>
  <c r="D32" s="1"/>
  <c r="K31"/>
  <c r="I31" s="1"/>
  <c r="E31" s="1"/>
  <c r="D31" s="1"/>
  <c r="F31"/>
  <c r="K30"/>
  <c r="I30" s="1"/>
  <c r="E30" s="1"/>
  <c r="D30" s="1"/>
  <c r="F30"/>
  <c r="K29"/>
  <c r="I29"/>
  <c r="F29"/>
  <c r="E29" s="1"/>
  <c r="D29" s="1"/>
  <c r="K28"/>
  <c r="I28"/>
  <c r="F28"/>
  <c r="E28" s="1"/>
  <c r="D28" s="1"/>
  <c r="K27"/>
  <c r="I27" s="1"/>
  <c r="E27" s="1"/>
  <c r="D27" s="1"/>
  <c r="F27"/>
  <c r="K26"/>
  <c r="I26" s="1"/>
  <c r="E26" s="1"/>
  <c r="D26" s="1"/>
  <c r="F26"/>
  <c r="K25"/>
  <c r="I25"/>
  <c r="F25"/>
  <c r="E25" s="1"/>
  <c r="D25" s="1"/>
  <c r="K24"/>
  <c r="I24"/>
  <c r="F24"/>
  <c r="E24" s="1"/>
  <c r="D24" s="1"/>
  <c r="K23"/>
  <c r="I23" s="1"/>
  <c r="F23"/>
  <c r="U22"/>
  <c r="T22"/>
  <c r="S22"/>
  <c r="R22"/>
  <c r="Q22"/>
  <c r="P22"/>
  <c r="O22"/>
  <c r="N22"/>
  <c r="M22"/>
  <c r="L22"/>
  <c r="J22"/>
  <c r="H22"/>
  <c r="G22"/>
  <c r="F22"/>
  <c r="G22" i="12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F70"/>
  <c r="K70"/>
  <c r="I70" s="1"/>
  <c r="E70" s="1"/>
  <c r="D70" s="1"/>
  <c r="F71"/>
  <c r="E71" s="1"/>
  <c r="D71" s="1"/>
  <c r="I71"/>
  <c r="K71"/>
  <c r="F72"/>
  <c r="E72" s="1"/>
  <c r="D72" s="1"/>
  <c r="I72"/>
  <c r="K72"/>
  <c r="G22" i="11"/>
  <c r="H22"/>
  <c r="J22"/>
  <c r="L22"/>
  <c r="M22"/>
  <c r="N22"/>
  <c r="O22"/>
  <c r="P22"/>
  <c r="Q22"/>
  <c r="R22"/>
  <c r="S22"/>
  <c r="T22"/>
  <c r="U22"/>
  <c r="E23"/>
  <c r="D23" s="1"/>
  <c r="F23"/>
  <c r="F22" s="1"/>
  <c r="I23"/>
  <c r="K23"/>
  <c r="F24"/>
  <c r="K24"/>
  <c r="K22" s="1"/>
  <c r="F25"/>
  <c r="I25"/>
  <c r="E25" s="1"/>
  <c r="D25" s="1"/>
  <c r="K25"/>
  <c r="F26"/>
  <c r="E26" s="1"/>
  <c r="D26" s="1"/>
  <c r="K26"/>
  <c r="I26" s="1"/>
  <c r="E27"/>
  <c r="D27" s="1"/>
  <c r="F27"/>
  <c r="I27"/>
  <c r="K27"/>
  <c r="F28"/>
  <c r="E28" s="1"/>
  <c r="D28" s="1"/>
  <c r="K28"/>
  <c r="I28" s="1"/>
  <c r="F29"/>
  <c r="I29"/>
  <c r="E29" s="1"/>
  <c r="D29" s="1"/>
  <c r="K29"/>
  <c r="F30"/>
  <c r="K30"/>
  <c r="I30" s="1"/>
  <c r="E31"/>
  <c r="D31" s="1"/>
  <c r="F31"/>
  <c r="I31"/>
  <c r="K31"/>
  <c r="F32"/>
  <c r="K32"/>
  <c r="I32" s="1"/>
  <c r="F33"/>
  <c r="I33"/>
  <c r="E33" s="1"/>
  <c r="D33" s="1"/>
  <c r="K33"/>
  <c r="F34"/>
  <c r="E34" s="1"/>
  <c r="D34" s="1"/>
  <c r="K34"/>
  <c r="I34" s="1"/>
  <c r="E35"/>
  <c r="D35" s="1"/>
  <c r="F35"/>
  <c r="I35"/>
  <c r="K35"/>
  <c r="F36"/>
  <c r="E36" s="1"/>
  <c r="D36" s="1"/>
  <c r="K36"/>
  <c r="I36" s="1"/>
  <c r="F37"/>
  <c r="I37"/>
  <c r="E37" s="1"/>
  <c r="D37" s="1"/>
  <c r="K37"/>
  <c r="F38"/>
  <c r="K38"/>
  <c r="I38" s="1"/>
  <c r="E39"/>
  <c r="D39" s="1"/>
  <c r="F39"/>
  <c r="I39"/>
  <c r="K39"/>
  <c r="F40"/>
  <c r="K40"/>
  <c r="I40" s="1"/>
  <c r="F41"/>
  <c r="I41"/>
  <c r="E41" s="1"/>
  <c r="D41" s="1"/>
  <c r="K41"/>
  <c r="F42"/>
  <c r="E42" s="1"/>
  <c r="D42" s="1"/>
  <c r="K42"/>
  <c r="I42" s="1"/>
  <c r="E43"/>
  <c r="D43" s="1"/>
  <c r="F43"/>
  <c r="I43"/>
  <c r="K43"/>
  <c r="F44"/>
  <c r="E44" s="1"/>
  <c r="D44" s="1"/>
  <c r="K44"/>
  <c r="I44" s="1"/>
  <c r="F45"/>
  <c r="I45"/>
  <c r="E45" s="1"/>
  <c r="D45" s="1"/>
  <c r="K45"/>
  <c r="F46"/>
  <c r="K46"/>
  <c r="I46" s="1"/>
  <c r="E47"/>
  <c r="D47" s="1"/>
  <c r="F47"/>
  <c r="I47"/>
  <c r="K47"/>
  <c r="F48"/>
  <c r="K48"/>
  <c r="I48" s="1"/>
  <c r="F49"/>
  <c r="I49"/>
  <c r="E49" s="1"/>
  <c r="D49" s="1"/>
  <c r="K49"/>
  <c r="F50"/>
  <c r="E50" s="1"/>
  <c r="D50" s="1"/>
  <c r="K50"/>
  <c r="I50" s="1"/>
  <c r="E51"/>
  <c r="D51" s="1"/>
  <c r="F51"/>
  <c r="I51"/>
  <c r="K51"/>
  <c r="F52"/>
  <c r="E52" s="1"/>
  <c r="D52" s="1"/>
  <c r="K52"/>
  <c r="I52" s="1"/>
  <c r="F53"/>
  <c r="I53"/>
  <c r="E53" s="1"/>
  <c r="D53" s="1"/>
  <c r="K53"/>
  <c r="F54"/>
  <c r="K54"/>
  <c r="I54" s="1"/>
  <c r="E55"/>
  <c r="D55" s="1"/>
  <c r="F55"/>
  <c r="I55"/>
  <c r="K55"/>
  <c r="F56"/>
  <c r="K56"/>
  <c r="I56" s="1"/>
  <c r="F57"/>
  <c r="I57"/>
  <c r="E57" s="1"/>
  <c r="D57" s="1"/>
  <c r="K57"/>
  <c r="F58"/>
  <c r="E58" s="1"/>
  <c r="D58" s="1"/>
  <c r="K58"/>
  <c r="I58" s="1"/>
  <c r="E59"/>
  <c r="D59" s="1"/>
  <c r="F59"/>
  <c r="I59"/>
  <c r="K59"/>
  <c r="F60"/>
  <c r="E60" s="1"/>
  <c r="D60" s="1"/>
  <c r="K60"/>
  <c r="I60" s="1"/>
  <c r="F61"/>
  <c r="I61"/>
  <c r="E61" s="1"/>
  <c r="D61" s="1"/>
  <c r="K61"/>
  <c r="F62"/>
  <c r="K62"/>
  <c r="I62" s="1"/>
  <c r="E63"/>
  <c r="D63" s="1"/>
  <c r="F63"/>
  <c r="I63"/>
  <c r="K63"/>
  <c r="F64"/>
  <c r="K64"/>
  <c r="I64" s="1"/>
  <c r="F65"/>
  <c r="I65"/>
  <c r="E65" s="1"/>
  <c r="D65" s="1"/>
  <c r="K65"/>
  <c r="F66"/>
  <c r="E66" s="1"/>
  <c r="D66" s="1"/>
  <c r="K66"/>
  <c r="I66" s="1"/>
  <c r="E67"/>
  <c r="D67" s="1"/>
  <c r="F67"/>
  <c r="I67"/>
  <c r="K67"/>
  <c r="F68"/>
  <c r="E68" s="1"/>
  <c r="D68" s="1"/>
  <c r="K68"/>
  <c r="I68" s="1"/>
  <c r="F69"/>
  <c r="I69"/>
  <c r="E69" s="1"/>
  <c r="D69" s="1"/>
  <c r="K69"/>
  <c r="G22" i="10"/>
  <c r="H22"/>
  <c r="J22"/>
  <c r="L22"/>
  <c r="M22"/>
  <c r="N22"/>
  <c r="O22"/>
  <c r="P22"/>
  <c r="Q22"/>
  <c r="R22"/>
  <c r="S22"/>
  <c r="T22"/>
  <c r="U22"/>
  <c r="F23"/>
  <c r="F22" s="1"/>
  <c r="I23"/>
  <c r="E23" s="1"/>
  <c r="K23"/>
  <c r="K22" s="1"/>
  <c r="F24"/>
  <c r="E24" s="1"/>
  <c r="D24" s="1"/>
  <c r="I24"/>
  <c r="K24"/>
  <c r="E25"/>
  <c r="D25" s="1"/>
  <c r="F25"/>
  <c r="I25"/>
  <c r="K25"/>
  <c r="F26"/>
  <c r="K26"/>
  <c r="I26" s="1"/>
  <c r="E26" s="1"/>
  <c r="D26" s="1"/>
  <c r="F27"/>
  <c r="I27"/>
  <c r="E27" s="1"/>
  <c r="D27" s="1"/>
  <c r="K27"/>
  <c r="F28"/>
  <c r="E28" s="1"/>
  <c r="D28" s="1"/>
  <c r="I28"/>
  <c r="K28"/>
  <c r="E29"/>
  <c r="D29" s="1"/>
  <c r="F29"/>
  <c r="I29"/>
  <c r="K29"/>
  <c r="F30"/>
  <c r="K30"/>
  <c r="I30" s="1"/>
  <c r="E30" s="1"/>
  <c r="D30" s="1"/>
  <c r="F31"/>
  <c r="I31"/>
  <c r="E31" s="1"/>
  <c r="D31" s="1"/>
  <c r="K31"/>
  <c r="F32"/>
  <c r="E32" s="1"/>
  <c r="D32" s="1"/>
  <c r="I32"/>
  <c r="K32"/>
  <c r="E33"/>
  <c r="D33" s="1"/>
  <c r="F33"/>
  <c r="I33"/>
  <c r="K33"/>
  <c r="F34"/>
  <c r="K34"/>
  <c r="I34" s="1"/>
  <c r="E34" s="1"/>
  <c r="D34" s="1"/>
  <c r="F35"/>
  <c r="I35"/>
  <c r="E35" s="1"/>
  <c r="D35" s="1"/>
  <c r="K35"/>
  <c r="F36"/>
  <c r="E36" s="1"/>
  <c r="D36" s="1"/>
  <c r="I36"/>
  <c r="K36"/>
  <c r="E37"/>
  <c r="D37" s="1"/>
  <c r="F37"/>
  <c r="I37"/>
  <c r="K37"/>
  <c r="F38"/>
  <c r="K38"/>
  <c r="I38" s="1"/>
  <c r="E38" s="1"/>
  <c r="D38" s="1"/>
  <c r="F39"/>
  <c r="I39"/>
  <c r="E39" s="1"/>
  <c r="D39" s="1"/>
  <c r="K39"/>
  <c r="F40"/>
  <c r="E40" s="1"/>
  <c r="D40" s="1"/>
  <c r="I40"/>
  <c r="K40"/>
  <c r="E41"/>
  <c r="D41" s="1"/>
  <c r="F41"/>
  <c r="I41"/>
  <c r="K41"/>
  <c r="F42"/>
  <c r="K42"/>
  <c r="I42" s="1"/>
  <c r="E42" s="1"/>
  <c r="D42" s="1"/>
  <c r="F43"/>
  <c r="I43"/>
  <c r="E43" s="1"/>
  <c r="D43" s="1"/>
  <c r="K43"/>
  <c r="F44"/>
  <c r="E44" s="1"/>
  <c r="D44" s="1"/>
  <c r="I44"/>
  <c r="K44"/>
  <c r="E45"/>
  <c r="D45" s="1"/>
  <c r="F45"/>
  <c r="I45"/>
  <c r="K45"/>
  <c r="F46"/>
  <c r="K46"/>
  <c r="I46" s="1"/>
  <c r="E46" s="1"/>
  <c r="D46" s="1"/>
  <c r="F47"/>
  <c r="I47"/>
  <c r="E47" s="1"/>
  <c r="D47" s="1"/>
  <c r="K47"/>
  <c r="F48"/>
  <c r="E48" s="1"/>
  <c r="D48" s="1"/>
  <c r="I48"/>
  <c r="K48"/>
  <c r="E49"/>
  <c r="D49" s="1"/>
  <c r="F49"/>
  <c r="I49"/>
  <c r="K49"/>
  <c r="F50"/>
  <c r="K50"/>
  <c r="I50" s="1"/>
  <c r="E50" s="1"/>
  <c r="D50" s="1"/>
  <c r="F51"/>
  <c r="I51"/>
  <c r="E51" s="1"/>
  <c r="D51" s="1"/>
  <c r="K51"/>
  <c r="F52"/>
  <c r="E52" s="1"/>
  <c r="D52" s="1"/>
  <c r="I52"/>
  <c r="K52"/>
  <c r="E53"/>
  <c r="D53" s="1"/>
  <c r="F53"/>
  <c r="I53"/>
  <c r="K53"/>
  <c r="F54"/>
  <c r="K54"/>
  <c r="I54" s="1"/>
  <c r="E54" s="1"/>
  <c r="D54" s="1"/>
  <c r="F55"/>
  <c r="I55"/>
  <c r="E55" s="1"/>
  <c r="D55" s="1"/>
  <c r="K55"/>
  <c r="F56"/>
  <c r="E56" s="1"/>
  <c r="D56" s="1"/>
  <c r="I56"/>
  <c r="K56"/>
  <c r="E57"/>
  <c r="D57" s="1"/>
  <c r="F57"/>
  <c r="I57"/>
  <c r="K57"/>
  <c r="F58"/>
  <c r="K58"/>
  <c r="I58" s="1"/>
  <c r="E58" s="1"/>
  <c r="D58" s="1"/>
  <c r="F59"/>
  <c r="I59"/>
  <c r="E59" s="1"/>
  <c r="D59" s="1"/>
  <c r="K59"/>
  <c r="F60"/>
  <c r="E60" s="1"/>
  <c r="D60" s="1"/>
  <c r="I60"/>
  <c r="K60"/>
  <c r="E61"/>
  <c r="D61" s="1"/>
  <c r="F61"/>
  <c r="I61"/>
  <c r="K61"/>
  <c r="F62"/>
  <c r="K62"/>
  <c r="I62" s="1"/>
  <c r="E62" s="1"/>
  <c r="D62" s="1"/>
  <c r="F63"/>
  <c r="I63"/>
  <c r="E63" s="1"/>
  <c r="D63" s="1"/>
  <c r="K63"/>
  <c r="F64"/>
  <c r="E64" s="1"/>
  <c r="D64" s="1"/>
  <c r="I64"/>
  <c r="K64"/>
  <c r="E65"/>
  <c r="D65" s="1"/>
  <c r="F65"/>
  <c r="I65"/>
  <c r="K65"/>
  <c r="F66"/>
  <c r="K66"/>
  <c r="I66" s="1"/>
  <c r="E66" s="1"/>
  <c r="D66" s="1"/>
  <c r="F67"/>
  <c r="I67"/>
  <c r="E67" s="1"/>
  <c r="D67" s="1"/>
  <c r="K67"/>
  <c r="F68"/>
  <c r="E68" s="1"/>
  <c r="D68" s="1"/>
  <c r="I68"/>
  <c r="K68"/>
  <c r="E69"/>
  <c r="D69" s="1"/>
  <c r="F69"/>
  <c r="I69"/>
  <c r="K69"/>
  <c r="G22" i="9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E24" s="1"/>
  <c r="D24" s="1"/>
  <c r="I24"/>
  <c r="K24"/>
  <c r="F25"/>
  <c r="K25"/>
  <c r="I25" s="1"/>
  <c r="E25" s="1"/>
  <c r="D25" s="1"/>
  <c r="F26"/>
  <c r="K26"/>
  <c r="I26" s="1"/>
  <c r="E26" s="1"/>
  <c r="D26" s="1"/>
  <c r="F27"/>
  <c r="E27" s="1"/>
  <c r="D27" s="1"/>
  <c r="I27"/>
  <c r="K27"/>
  <c r="F28"/>
  <c r="E28" s="1"/>
  <c r="D28" s="1"/>
  <c r="I28"/>
  <c r="K28"/>
  <c r="F29"/>
  <c r="K29"/>
  <c r="I29" s="1"/>
  <c r="E29" s="1"/>
  <c r="D29" s="1"/>
  <c r="F30"/>
  <c r="K30"/>
  <c r="I30" s="1"/>
  <c r="E30" s="1"/>
  <c r="D30" s="1"/>
  <c r="F31"/>
  <c r="E31" s="1"/>
  <c r="D31" s="1"/>
  <c r="I31"/>
  <c r="K31"/>
  <c r="F32"/>
  <c r="E32" s="1"/>
  <c r="D32" s="1"/>
  <c r="I32"/>
  <c r="K32"/>
  <c r="F33"/>
  <c r="K33"/>
  <c r="I33" s="1"/>
  <c r="E33" s="1"/>
  <c r="D33" s="1"/>
  <c r="F34"/>
  <c r="K34"/>
  <c r="I34" s="1"/>
  <c r="E34" s="1"/>
  <c r="D34" s="1"/>
  <c r="F35"/>
  <c r="E35" s="1"/>
  <c r="D35" s="1"/>
  <c r="I35"/>
  <c r="K35"/>
  <c r="F36"/>
  <c r="E36" s="1"/>
  <c r="D36" s="1"/>
  <c r="I36"/>
  <c r="K36"/>
  <c r="F37"/>
  <c r="K37"/>
  <c r="I37" s="1"/>
  <c r="E37" s="1"/>
  <c r="D37" s="1"/>
  <c r="F38"/>
  <c r="K38"/>
  <c r="I38" s="1"/>
  <c r="E38" s="1"/>
  <c r="D38" s="1"/>
  <c r="F39"/>
  <c r="E39" s="1"/>
  <c r="D39" s="1"/>
  <c r="I39"/>
  <c r="K39"/>
  <c r="F40"/>
  <c r="E40" s="1"/>
  <c r="D40" s="1"/>
  <c r="I40"/>
  <c r="K40"/>
  <c r="F41"/>
  <c r="K41"/>
  <c r="I41" s="1"/>
  <c r="E41" s="1"/>
  <c r="D41" s="1"/>
  <c r="F42"/>
  <c r="K42"/>
  <c r="I42" s="1"/>
  <c r="E42" s="1"/>
  <c r="D42" s="1"/>
  <c r="F43"/>
  <c r="E43" s="1"/>
  <c r="D43" s="1"/>
  <c r="I43"/>
  <c r="K43"/>
  <c r="F44"/>
  <c r="E44" s="1"/>
  <c r="D44" s="1"/>
  <c r="I44"/>
  <c r="K44"/>
  <c r="F45"/>
  <c r="K45"/>
  <c r="I45" s="1"/>
  <c r="E45" s="1"/>
  <c r="D45" s="1"/>
  <c r="F46"/>
  <c r="K46"/>
  <c r="I46" s="1"/>
  <c r="E46" s="1"/>
  <c r="D46" s="1"/>
  <c r="F47"/>
  <c r="E47" s="1"/>
  <c r="D47" s="1"/>
  <c r="I47"/>
  <c r="K47"/>
  <c r="F48"/>
  <c r="E48" s="1"/>
  <c r="D48" s="1"/>
  <c r="I48"/>
  <c r="K48"/>
  <c r="F49"/>
  <c r="K49"/>
  <c r="I49" s="1"/>
  <c r="E49" s="1"/>
  <c r="D49" s="1"/>
  <c r="F50"/>
  <c r="K50"/>
  <c r="I50" s="1"/>
  <c r="E50" s="1"/>
  <c r="D50" s="1"/>
  <c r="F51"/>
  <c r="E51" s="1"/>
  <c r="D51" s="1"/>
  <c r="I51"/>
  <c r="K51"/>
  <c r="F52"/>
  <c r="E52" s="1"/>
  <c r="D52" s="1"/>
  <c r="I52"/>
  <c r="K52"/>
  <c r="F53"/>
  <c r="K53"/>
  <c r="I53" s="1"/>
  <c r="E53" s="1"/>
  <c r="D53" s="1"/>
  <c r="F54"/>
  <c r="K54"/>
  <c r="I54" s="1"/>
  <c r="E54" s="1"/>
  <c r="D54" s="1"/>
  <c r="F55"/>
  <c r="E55" s="1"/>
  <c r="D55" s="1"/>
  <c r="I55"/>
  <c r="K55"/>
  <c r="F56"/>
  <c r="E56" s="1"/>
  <c r="D56" s="1"/>
  <c r="I56"/>
  <c r="K56"/>
  <c r="F57"/>
  <c r="K57"/>
  <c r="I57" s="1"/>
  <c r="E57" s="1"/>
  <c r="D57" s="1"/>
  <c r="F58"/>
  <c r="K58"/>
  <c r="I58" s="1"/>
  <c r="E58" s="1"/>
  <c r="D58" s="1"/>
  <c r="F59"/>
  <c r="E59" s="1"/>
  <c r="D59" s="1"/>
  <c r="I59"/>
  <c r="K59"/>
  <c r="F60"/>
  <c r="E60" s="1"/>
  <c r="D60" s="1"/>
  <c r="I60"/>
  <c r="K60"/>
  <c r="F61"/>
  <c r="K61"/>
  <c r="I61" s="1"/>
  <c r="E61" s="1"/>
  <c r="D61" s="1"/>
  <c r="F62"/>
  <c r="K62"/>
  <c r="I62" s="1"/>
  <c r="E62" s="1"/>
  <c r="D62" s="1"/>
  <c r="F63"/>
  <c r="E63" s="1"/>
  <c r="D63" s="1"/>
  <c r="I63"/>
  <c r="K63"/>
  <c r="F64"/>
  <c r="E64" s="1"/>
  <c r="D64" s="1"/>
  <c r="I64"/>
  <c r="K64"/>
  <c r="F65"/>
  <c r="K65"/>
  <c r="I65" s="1"/>
  <c r="E65" s="1"/>
  <c r="D65" s="1"/>
  <c r="F66"/>
  <c r="K66"/>
  <c r="I66" s="1"/>
  <c r="E66" s="1"/>
  <c r="D66" s="1"/>
  <c r="F67"/>
  <c r="E67" s="1"/>
  <c r="D67" s="1"/>
  <c r="I67"/>
  <c r="K67"/>
  <c r="F68"/>
  <c r="E68" s="1"/>
  <c r="D68" s="1"/>
  <c r="I68"/>
  <c r="K68"/>
  <c r="F69"/>
  <c r="K69"/>
  <c r="I69" s="1"/>
  <c r="E69" s="1"/>
  <c r="D69" s="1"/>
  <c r="F70"/>
  <c r="K70"/>
  <c r="I70" s="1"/>
  <c r="E70" s="1"/>
  <c r="D70" s="1"/>
  <c r="G22" i="8"/>
  <c r="H22"/>
  <c r="J22"/>
  <c r="L22"/>
  <c r="M22"/>
  <c r="N22"/>
  <c r="O22"/>
  <c r="P22"/>
  <c r="Q22"/>
  <c r="R22"/>
  <c r="S22"/>
  <c r="T22"/>
  <c r="U22"/>
  <c r="F23"/>
  <c r="F22" s="1"/>
  <c r="K23"/>
  <c r="K22" s="1"/>
  <c r="F24"/>
  <c r="E24" s="1"/>
  <c r="D24" s="1"/>
  <c r="I24"/>
  <c r="K24"/>
  <c r="F25"/>
  <c r="E25" s="1"/>
  <c r="D25" s="1"/>
  <c r="I25"/>
  <c r="K25"/>
  <c r="F26"/>
  <c r="K26"/>
  <c r="I26" s="1"/>
  <c r="E26" s="1"/>
  <c r="D26" s="1"/>
  <c r="F27"/>
  <c r="K27"/>
  <c r="I27" s="1"/>
  <c r="E27" s="1"/>
  <c r="D27" s="1"/>
  <c r="F28"/>
  <c r="E28" s="1"/>
  <c r="D28" s="1"/>
  <c r="I28"/>
  <c r="K28"/>
  <c r="F29"/>
  <c r="E29" s="1"/>
  <c r="D29" s="1"/>
  <c r="I29"/>
  <c r="K29"/>
  <c r="F30"/>
  <c r="K30"/>
  <c r="I30" s="1"/>
  <c r="E30" s="1"/>
  <c r="D30" s="1"/>
  <c r="F31"/>
  <c r="K31"/>
  <c r="I31" s="1"/>
  <c r="E31" s="1"/>
  <c r="D31" s="1"/>
  <c r="F32"/>
  <c r="E32" s="1"/>
  <c r="D32" s="1"/>
  <c r="I32"/>
  <c r="K32"/>
  <c r="F33"/>
  <c r="E33" s="1"/>
  <c r="D33" s="1"/>
  <c r="I33"/>
  <c r="K33"/>
  <c r="F34"/>
  <c r="K34"/>
  <c r="I34" s="1"/>
  <c r="E34" s="1"/>
  <c r="D34" s="1"/>
  <c r="F35"/>
  <c r="K35"/>
  <c r="I35" s="1"/>
  <c r="E35" s="1"/>
  <c r="D35" s="1"/>
  <c r="F36"/>
  <c r="E36" s="1"/>
  <c r="D36" s="1"/>
  <c r="I36"/>
  <c r="K36"/>
  <c r="E37"/>
  <c r="D37" s="1"/>
  <c r="F37"/>
  <c r="I37"/>
  <c r="K37"/>
  <c r="F38"/>
  <c r="K38"/>
  <c r="I38" s="1"/>
  <c r="E38" s="1"/>
  <c r="D38" s="1"/>
  <c r="F39"/>
  <c r="I39"/>
  <c r="E39" s="1"/>
  <c r="D39" s="1"/>
  <c r="K39"/>
  <c r="F40"/>
  <c r="E40" s="1"/>
  <c r="D40" s="1"/>
  <c r="I40"/>
  <c r="K40"/>
  <c r="E41"/>
  <c r="D41" s="1"/>
  <c r="F41"/>
  <c r="I41"/>
  <c r="K41"/>
  <c r="F42"/>
  <c r="K42"/>
  <c r="I42" s="1"/>
  <c r="E42" s="1"/>
  <c r="D42" s="1"/>
  <c r="F43"/>
  <c r="I43"/>
  <c r="E43" s="1"/>
  <c r="D43" s="1"/>
  <c r="K43"/>
  <c r="F44"/>
  <c r="E44" s="1"/>
  <c r="D44" s="1"/>
  <c r="I44"/>
  <c r="K44"/>
  <c r="E45"/>
  <c r="D45" s="1"/>
  <c r="F45"/>
  <c r="I45"/>
  <c r="K45"/>
  <c r="F46"/>
  <c r="K46"/>
  <c r="I46" s="1"/>
  <c r="E46" s="1"/>
  <c r="D46" s="1"/>
  <c r="F47"/>
  <c r="I47"/>
  <c r="E47" s="1"/>
  <c r="D47" s="1"/>
  <c r="K47"/>
  <c r="F48"/>
  <c r="E48" s="1"/>
  <c r="D48" s="1"/>
  <c r="I48"/>
  <c r="K48"/>
  <c r="E49"/>
  <c r="D49" s="1"/>
  <c r="F49"/>
  <c r="I49"/>
  <c r="K49"/>
  <c r="F50"/>
  <c r="K50"/>
  <c r="I50" s="1"/>
  <c r="E50" s="1"/>
  <c r="D50" s="1"/>
  <c r="F51"/>
  <c r="I51"/>
  <c r="E51" s="1"/>
  <c r="D51" s="1"/>
  <c r="K51"/>
  <c r="F52"/>
  <c r="E52" s="1"/>
  <c r="D52" s="1"/>
  <c r="I52"/>
  <c r="K52"/>
  <c r="E53"/>
  <c r="D53" s="1"/>
  <c r="F53"/>
  <c r="I53"/>
  <c r="K53"/>
  <c r="F54"/>
  <c r="K54"/>
  <c r="I54" s="1"/>
  <c r="E54" s="1"/>
  <c r="D54" s="1"/>
  <c r="F55"/>
  <c r="I55"/>
  <c r="E55" s="1"/>
  <c r="D55" s="1"/>
  <c r="K55"/>
  <c r="F56"/>
  <c r="E56" s="1"/>
  <c r="D56" s="1"/>
  <c r="I56"/>
  <c r="K56"/>
  <c r="E57"/>
  <c r="D57" s="1"/>
  <c r="F57"/>
  <c r="I57"/>
  <c r="K57"/>
  <c r="F58"/>
  <c r="K58"/>
  <c r="I58" s="1"/>
  <c r="E58" s="1"/>
  <c r="D58" s="1"/>
  <c r="F59"/>
  <c r="I59"/>
  <c r="E59" s="1"/>
  <c r="D59" s="1"/>
  <c r="K59"/>
  <c r="F60"/>
  <c r="E60" s="1"/>
  <c r="D60" s="1"/>
  <c r="I60"/>
  <c r="K60"/>
  <c r="E61"/>
  <c r="D61" s="1"/>
  <c r="F61"/>
  <c r="I61"/>
  <c r="K61"/>
  <c r="F62"/>
  <c r="K62"/>
  <c r="I62" s="1"/>
  <c r="E62" s="1"/>
  <c r="D62" s="1"/>
  <c r="F63"/>
  <c r="I63"/>
  <c r="E63" s="1"/>
  <c r="D63" s="1"/>
  <c r="K63"/>
  <c r="F64"/>
  <c r="E64" s="1"/>
  <c r="D64" s="1"/>
  <c r="I64"/>
  <c r="K64"/>
  <c r="E65"/>
  <c r="D65" s="1"/>
  <c r="F65"/>
  <c r="I65"/>
  <c r="K65"/>
  <c r="F66"/>
  <c r="K66"/>
  <c r="I66" s="1"/>
  <c r="E66" s="1"/>
  <c r="D66" s="1"/>
  <c r="F67"/>
  <c r="I67"/>
  <c r="E67" s="1"/>
  <c r="D67" s="1"/>
  <c r="K67"/>
  <c r="F68"/>
  <c r="E68" s="1"/>
  <c r="D68" s="1"/>
  <c r="I68"/>
  <c r="K68"/>
  <c r="E69"/>
  <c r="D69" s="1"/>
  <c r="F69"/>
  <c r="I69"/>
  <c r="K69"/>
  <c r="F70"/>
  <c r="K70"/>
  <c r="I70" s="1"/>
  <c r="E70" s="1"/>
  <c r="D70" s="1"/>
  <c r="G22" i="7"/>
  <c r="H22"/>
  <c r="J22"/>
  <c r="L22"/>
  <c r="M22"/>
  <c r="N22"/>
  <c r="O22"/>
  <c r="P22"/>
  <c r="Q22"/>
  <c r="R22"/>
  <c r="S22"/>
  <c r="T22"/>
  <c r="U22"/>
  <c r="F23"/>
  <c r="F22" s="1"/>
  <c r="I23"/>
  <c r="E23" s="1"/>
  <c r="K23"/>
  <c r="K22" s="1"/>
  <c r="F24"/>
  <c r="K24"/>
  <c r="I24" s="1"/>
  <c r="E25"/>
  <c r="D25" s="1"/>
  <c r="F25"/>
  <c r="I25"/>
  <c r="K25"/>
  <c r="F26"/>
  <c r="K26"/>
  <c r="I26" s="1"/>
  <c r="F27"/>
  <c r="I27"/>
  <c r="E27" s="1"/>
  <c r="D27" s="1"/>
  <c r="K27"/>
  <c r="F28"/>
  <c r="E28" s="1"/>
  <c r="D28" s="1"/>
  <c r="K28"/>
  <c r="I28" s="1"/>
  <c r="E29"/>
  <c r="D29" s="1"/>
  <c r="F29"/>
  <c r="I29"/>
  <c r="K29"/>
  <c r="F30"/>
  <c r="E30" s="1"/>
  <c r="D30" s="1"/>
  <c r="K30"/>
  <c r="I30" s="1"/>
  <c r="F31"/>
  <c r="I31"/>
  <c r="E31" s="1"/>
  <c r="D31" s="1"/>
  <c r="K31"/>
  <c r="F32"/>
  <c r="K32"/>
  <c r="I32" s="1"/>
  <c r="E33"/>
  <c r="D33" s="1"/>
  <c r="F33"/>
  <c r="I33"/>
  <c r="K33"/>
  <c r="F34"/>
  <c r="K34"/>
  <c r="I34" s="1"/>
  <c r="F35"/>
  <c r="I35"/>
  <c r="E35" s="1"/>
  <c r="D35" s="1"/>
  <c r="K35"/>
  <c r="F36"/>
  <c r="E36" s="1"/>
  <c r="D36" s="1"/>
  <c r="K36"/>
  <c r="I36" s="1"/>
  <c r="E37"/>
  <c r="D37" s="1"/>
  <c r="F37"/>
  <c r="I37"/>
  <c r="K37"/>
  <c r="F38"/>
  <c r="E38" s="1"/>
  <c r="D38" s="1"/>
  <c r="K38"/>
  <c r="I38" s="1"/>
  <c r="F39"/>
  <c r="I39"/>
  <c r="E39" s="1"/>
  <c r="D39" s="1"/>
  <c r="K39"/>
  <c r="F40"/>
  <c r="K40"/>
  <c r="I40" s="1"/>
  <c r="E41"/>
  <c r="D41" s="1"/>
  <c r="F41"/>
  <c r="I41"/>
  <c r="K41"/>
  <c r="F42"/>
  <c r="K42"/>
  <c r="I42" s="1"/>
  <c r="F43"/>
  <c r="I43"/>
  <c r="E43" s="1"/>
  <c r="D43" s="1"/>
  <c r="K43"/>
  <c r="F44"/>
  <c r="E44" s="1"/>
  <c r="D44" s="1"/>
  <c r="K44"/>
  <c r="I44" s="1"/>
  <c r="E45"/>
  <c r="D45" s="1"/>
  <c r="F45"/>
  <c r="I45"/>
  <c r="K45"/>
  <c r="F46"/>
  <c r="E46" s="1"/>
  <c r="D46" s="1"/>
  <c r="K46"/>
  <c r="I46" s="1"/>
  <c r="F47"/>
  <c r="I47"/>
  <c r="E47" s="1"/>
  <c r="D47" s="1"/>
  <c r="K47"/>
  <c r="F48"/>
  <c r="K48"/>
  <c r="I48" s="1"/>
  <c r="E49"/>
  <c r="D49" s="1"/>
  <c r="F49"/>
  <c r="I49"/>
  <c r="K49"/>
  <c r="F50"/>
  <c r="K50"/>
  <c r="I50" s="1"/>
  <c r="F51"/>
  <c r="I51"/>
  <c r="E51" s="1"/>
  <c r="D51" s="1"/>
  <c r="K51"/>
  <c r="F52"/>
  <c r="E52" s="1"/>
  <c r="D52" s="1"/>
  <c r="K52"/>
  <c r="I52" s="1"/>
  <c r="E53"/>
  <c r="D53" s="1"/>
  <c r="F53"/>
  <c r="I53"/>
  <c r="K53"/>
  <c r="F54"/>
  <c r="E54" s="1"/>
  <c r="D54" s="1"/>
  <c r="K54"/>
  <c r="I54" s="1"/>
  <c r="F55"/>
  <c r="I55"/>
  <c r="E55" s="1"/>
  <c r="D55" s="1"/>
  <c r="K55"/>
  <c r="F56"/>
  <c r="K56"/>
  <c r="I56" s="1"/>
  <c r="E57"/>
  <c r="D57" s="1"/>
  <c r="F57"/>
  <c r="I57"/>
  <c r="K57"/>
  <c r="F58"/>
  <c r="K58"/>
  <c r="I58" s="1"/>
  <c r="F59"/>
  <c r="I59"/>
  <c r="E59" s="1"/>
  <c r="D59" s="1"/>
  <c r="K59"/>
  <c r="F60"/>
  <c r="E60" s="1"/>
  <c r="D60" s="1"/>
  <c r="K60"/>
  <c r="I60" s="1"/>
  <c r="E61"/>
  <c r="D61" s="1"/>
  <c r="F61"/>
  <c r="I61"/>
  <c r="K61"/>
  <c r="F62"/>
  <c r="E62" s="1"/>
  <c r="D62" s="1"/>
  <c r="K62"/>
  <c r="I62" s="1"/>
  <c r="F63"/>
  <c r="I63"/>
  <c r="E63" s="1"/>
  <c r="D63" s="1"/>
  <c r="K63"/>
  <c r="F64"/>
  <c r="K64"/>
  <c r="I64" s="1"/>
  <c r="E65"/>
  <c r="D65" s="1"/>
  <c r="F65"/>
  <c r="I65"/>
  <c r="K65"/>
  <c r="F66"/>
  <c r="K66"/>
  <c r="I66" s="1"/>
  <c r="F67"/>
  <c r="I67"/>
  <c r="E67" s="1"/>
  <c r="D67" s="1"/>
  <c r="K67"/>
  <c r="F68"/>
  <c r="E68" s="1"/>
  <c r="D68" s="1"/>
  <c r="K68"/>
  <c r="I68" s="1"/>
  <c r="E69"/>
  <c r="D69" s="1"/>
  <c r="F69"/>
  <c r="I69"/>
  <c r="K69"/>
  <c r="F70"/>
  <c r="E70" s="1"/>
  <c r="D70" s="1"/>
  <c r="K70"/>
  <c r="I70" s="1"/>
  <c r="F71"/>
  <c r="I71"/>
  <c r="E71" s="1"/>
  <c r="D71" s="1"/>
  <c r="K71"/>
  <c r="F72"/>
  <c r="K72"/>
  <c r="I72" s="1"/>
  <c r="G22" i="6"/>
  <c r="H22"/>
  <c r="J22"/>
  <c r="L22"/>
  <c r="M22"/>
  <c r="N22"/>
  <c r="O22"/>
  <c r="P22"/>
  <c r="Q22"/>
  <c r="R22"/>
  <c r="S22"/>
  <c r="T22"/>
  <c r="U22"/>
  <c r="F23"/>
  <c r="F22" s="1"/>
  <c r="I23"/>
  <c r="K23"/>
  <c r="F24"/>
  <c r="K24"/>
  <c r="I24" s="1"/>
  <c r="E25"/>
  <c r="D25" s="1"/>
  <c r="F25"/>
  <c r="I25"/>
  <c r="K25"/>
  <c r="F26"/>
  <c r="E26" s="1"/>
  <c r="D26" s="1"/>
  <c r="K26"/>
  <c r="I26" s="1"/>
  <c r="F27"/>
  <c r="I27"/>
  <c r="E27" s="1"/>
  <c r="D27" s="1"/>
  <c r="K27"/>
  <c r="F28"/>
  <c r="K28"/>
  <c r="I28" s="1"/>
  <c r="E29"/>
  <c r="D29" s="1"/>
  <c r="F29"/>
  <c r="I29"/>
  <c r="K29"/>
  <c r="F30"/>
  <c r="E30" s="1"/>
  <c r="D30" s="1"/>
  <c r="K30"/>
  <c r="I30" s="1"/>
  <c r="F31"/>
  <c r="I31"/>
  <c r="E31" s="1"/>
  <c r="D31" s="1"/>
  <c r="K31"/>
  <c r="F32"/>
  <c r="K32"/>
  <c r="I32" s="1"/>
  <c r="E33"/>
  <c r="D33" s="1"/>
  <c r="F33"/>
  <c r="I33"/>
  <c r="K33"/>
  <c r="F34"/>
  <c r="K34"/>
  <c r="I34" s="1"/>
  <c r="F35"/>
  <c r="I35"/>
  <c r="E35" s="1"/>
  <c r="D35" s="1"/>
  <c r="K35"/>
  <c r="F36"/>
  <c r="E36" s="1"/>
  <c r="D36" s="1"/>
  <c r="K36"/>
  <c r="I36" s="1"/>
  <c r="E37"/>
  <c r="D37" s="1"/>
  <c r="F37"/>
  <c r="I37"/>
  <c r="K37"/>
  <c r="F38"/>
  <c r="E38" s="1"/>
  <c r="D38" s="1"/>
  <c r="K38"/>
  <c r="I38" s="1"/>
  <c r="F39"/>
  <c r="I39"/>
  <c r="E39" s="1"/>
  <c r="D39" s="1"/>
  <c r="K39"/>
  <c r="F40"/>
  <c r="K40"/>
  <c r="I40" s="1"/>
  <c r="E41"/>
  <c r="D41" s="1"/>
  <c r="F41"/>
  <c r="I41"/>
  <c r="K41"/>
  <c r="F42"/>
  <c r="K42"/>
  <c r="I42" s="1"/>
  <c r="F43"/>
  <c r="I43"/>
  <c r="E43" s="1"/>
  <c r="D43" s="1"/>
  <c r="K43"/>
  <c r="F44"/>
  <c r="E44" s="1"/>
  <c r="D44" s="1"/>
  <c r="K44"/>
  <c r="I44" s="1"/>
  <c r="E45"/>
  <c r="D45" s="1"/>
  <c r="F45"/>
  <c r="I45"/>
  <c r="K45"/>
  <c r="F46"/>
  <c r="E46" s="1"/>
  <c r="D46" s="1"/>
  <c r="K46"/>
  <c r="I46" s="1"/>
  <c r="F47"/>
  <c r="I47"/>
  <c r="E47" s="1"/>
  <c r="D47" s="1"/>
  <c r="K47"/>
  <c r="F48"/>
  <c r="K48"/>
  <c r="I48" s="1"/>
  <c r="E49"/>
  <c r="D49" s="1"/>
  <c r="F49"/>
  <c r="I49"/>
  <c r="K49"/>
  <c r="F50"/>
  <c r="K50"/>
  <c r="I50" s="1"/>
  <c r="F51"/>
  <c r="I51"/>
  <c r="E51" s="1"/>
  <c r="D51" s="1"/>
  <c r="K51"/>
  <c r="F52"/>
  <c r="E52" s="1"/>
  <c r="D52" s="1"/>
  <c r="K52"/>
  <c r="I52" s="1"/>
  <c r="E53"/>
  <c r="D53" s="1"/>
  <c r="F53"/>
  <c r="I53"/>
  <c r="K53"/>
  <c r="F54"/>
  <c r="E54" s="1"/>
  <c r="D54" s="1"/>
  <c r="K54"/>
  <c r="I54" s="1"/>
  <c r="F55"/>
  <c r="I55"/>
  <c r="E55" s="1"/>
  <c r="D55" s="1"/>
  <c r="K55"/>
  <c r="F56"/>
  <c r="K56"/>
  <c r="I56" s="1"/>
  <c r="E57"/>
  <c r="D57" s="1"/>
  <c r="F57"/>
  <c r="I57"/>
  <c r="K57"/>
  <c r="F58"/>
  <c r="K58"/>
  <c r="I58" s="1"/>
  <c r="F59"/>
  <c r="I59"/>
  <c r="E59" s="1"/>
  <c r="D59" s="1"/>
  <c r="K59"/>
  <c r="F60"/>
  <c r="E60" s="1"/>
  <c r="D60" s="1"/>
  <c r="K60"/>
  <c r="I60" s="1"/>
  <c r="E61"/>
  <c r="D61" s="1"/>
  <c r="F61"/>
  <c r="I61"/>
  <c r="K61"/>
  <c r="F62"/>
  <c r="E62" s="1"/>
  <c r="D62" s="1"/>
  <c r="K62"/>
  <c r="I62" s="1"/>
  <c r="F63"/>
  <c r="I63"/>
  <c r="E63" s="1"/>
  <c r="D63" s="1"/>
  <c r="K63"/>
  <c r="F64"/>
  <c r="E64" s="1"/>
  <c r="D64" s="1"/>
  <c r="K64"/>
  <c r="I64" s="1"/>
  <c r="E65"/>
  <c r="D65" s="1"/>
  <c r="F65"/>
  <c r="I65"/>
  <c r="K65"/>
  <c r="F66"/>
  <c r="K66"/>
  <c r="I66" s="1"/>
  <c r="F67"/>
  <c r="I67"/>
  <c r="E67" s="1"/>
  <c r="D67" s="1"/>
  <c r="K67"/>
  <c r="F68"/>
  <c r="E68" s="1"/>
  <c r="D68" s="1"/>
  <c r="K68"/>
  <c r="I68" s="1"/>
  <c r="E69"/>
  <c r="D69" s="1"/>
  <c r="F69"/>
  <c r="I69"/>
  <c r="K69"/>
  <c r="F70"/>
  <c r="E70" s="1"/>
  <c r="D70" s="1"/>
  <c r="K70"/>
  <c r="I70" s="1"/>
  <c r="F71"/>
  <c r="I71"/>
  <c r="E71" s="1"/>
  <c r="D71" s="1"/>
  <c r="K71"/>
  <c r="G22" i="5"/>
  <c r="H22"/>
  <c r="J22"/>
  <c r="L22"/>
  <c r="M22"/>
  <c r="N22"/>
  <c r="O22"/>
  <c r="P22"/>
  <c r="Q22"/>
  <c r="R22"/>
  <c r="S22"/>
  <c r="T22"/>
  <c r="U22"/>
  <c r="F23"/>
  <c r="E23" s="1"/>
  <c r="I23"/>
  <c r="K23"/>
  <c r="K22" s="1"/>
  <c r="F24"/>
  <c r="K24"/>
  <c r="I24" s="1"/>
  <c r="E24" s="1"/>
  <c r="D24" s="1"/>
  <c r="F25"/>
  <c r="K25"/>
  <c r="I25" s="1"/>
  <c r="E25" s="1"/>
  <c r="D25" s="1"/>
  <c r="F26"/>
  <c r="E26" s="1"/>
  <c r="D26" s="1"/>
  <c r="I26"/>
  <c r="K26"/>
  <c r="F27"/>
  <c r="E27" s="1"/>
  <c r="D27" s="1"/>
  <c r="I27"/>
  <c r="K27"/>
  <c r="F28"/>
  <c r="K28"/>
  <c r="I28" s="1"/>
  <c r="E28" s="1"/>
  <c r="D28" s="1"/>
  <c r="F29"/>
  <c r="K29"/>
  <c r="I29" s="1"/>
  <c r="E29" s="1"/>
  <c r="D29" s="1"/>
  <c r="F30"/>
  <c r="E30" s="1"/>
  <c r="D30" s="1"/>
  <c r="I30"/>
  <c r="K30"/>
  <c r="F31"/>
  <c r="E31" s="1"/>
  <c r="D31" s="1"/>
  <c r="I31"/>
  <c r="K31"/>
  <c r="F32"/>
  <c r="K32"/>
  <c r="I32" s="1"/>
  <c r="E32" s="1"/>
  <c r="D32" s="1"/>
  <c r="F33"/>
  <c r="K33"/>
  <c r="I33" s="1"/>
  <c r="E33" s="1"/>
  <c r="D33" s="1"/>
  <c r="F34"/>
  <c r="E34" s="1"/>
  <c r="D34" s="1"/>
  <c r="I34"/>
  <c r="K34"/>
  <c r="F35"/>
  <c r="E35" s="1"/>
  <c r="D35" s="1"/>
  <c r="I35"/>
  <c r="K35"/>
  <c r="F36"/>
  <c r="K36"/>
  <c r="I36" s="1"/>
  <c r="E36" s="1"/>
  <c r="D36" s="1"/>
  <c r="F37"/>
  <c r="K37"/>
  <c r="I37" s="1"/>
  <c r="E37" s="1"/>
  <c r="D37" s="1"/>
  <c r="F38"/>
  <c r="E38" s="1"/>
  <c r="D38" s="1"/>
  <c r="I38"/>
  <c r="K38"/>
  <c r="F39"/>
  <c r="E39" s="1"/>
  <c r="D39" s="1"/>
  <c r="I39"/>
  <c r="K39"/>
  <c r="F40"/>
  <c r="K40"/>
  <c r="I40" s="1"/>
  <c r="E40" s="1"/>
  <c r="D40" s="1"/>
  <c r="F41"/>
  <c r="K41"/>
  <c r="I41" s="1"/>
  <c r="E41" s="1"/>
  <c r="D41" s="1"/>
  <c r="F42"/>
  <c r="E42" s="1"/>
  <c r="D42" s="1"/>
  <c r="I42"/>
  <c r="K42"/>
  <c r="F43"/>
  <c r="E43" s="1"/>
  <c r="D43" s="1"/>
  <c r="I43"/>
  <c r="K43"/>
  <c r="F44"/>
  <c r="K44"/>
  <c r="I44" s="1"/>
  <c r="E44" s="1"/>
  <c r="D44" s="1"/>
  <c r="F45"/>
  <c r="K45"/>
  <c r="I45" s="1"/>
  <c r="E45" s="1"/>
  <c r="D45" s="1"/>
  <c r="F46"/>
  <c r="E46" s="1"/>
  <c r="D46" s="1"/>
  <c r="I46"/>
  <c r="K46"/>
  <c r="F47"/>
  <c r="E47" s="1"/>
  <c r="D47" s="1"/>
  <c r="I47"/>
  <c r="K47"/>
  <c r="F48"/>
  <c r="K48"/>
  <c r="I48" s="1"/>
  <c r="E48" s="1"/>
  <c r="D48" s="1"/>
  <c r="F49"/>
  <c r="K49"/>
  <c r="I49" s="1"/>
  <c r="E49" s="1"/>
  <c r="D49" s="1"/>
  <c r="F50"/>
  <c r="E50" s="1"/>
  <c r="D50" s="1"/>
  <c r="I50"/>
  <c r="K50"/>
  <c r="F51"/>
  <c r="E51" s="1"/>
  <c r="D51" s="1"/>
  <c r="I51"/>
  <c r="K51"/>
  <c r="F52"/>
  <c r="K52"/>
  <c r="I52" s="1"/>
  <c r="E52" s="1"/>
  <c r="D52" s="1"/>
  <c r="F53"/>
  <c r="K53"/>
  <c r="I53" s="1"/>
  <c r="E53" s="1"/>
  <c r="D53" s="1"/>
  <c r="F54"/>
  <c r="E54" s="1"/>
  <c r="D54" s="1"/>
  <c r="I54"/>
  <c r="K54"/>
  <c r="F55"/>
  <c r="E55" s="1"/>
  <c r="D55" s="1"/>
  <c r="I55"/>
  <c r="K55"/>
  <c r="F56"/>
  <c r="K56"/>
  <c r="I56" s="1"/>
  <c r="E56" s="1"/>
  <c r="D56" s="1"/>
  <c r="F57"/>
  <c r="K57"/>
  <c r="I57" s="1"/>
  <c r="E57" s="1"/>
  <c r="D57" s="1"/>
  <c r="F58"/>
  <c r="E58" s="1"/>
  <c r="D58" s="1"/>
  <c r="I58"/>
  <c r="K58"/>
  <c r="F59"/>
  <c r="E59" s="1"/>
  <c r="D59" s="1"/>
  <c r="I59"/>
  <c r="K59"/>
  <c r="F60"/>
  <c r="K60"/>
  <c r="I60" s="1"/>
  <c r="E60" s="1"/>
  <c r="D60" s="1"/>
  <c r="F61"/>
  <c r="K61"/>
  <c r="I61" s="1"/>
  <c r="E61" s="1"/>
  <c r="D61" s="1"/>
  <c r="F62"/>
  <c r="E62" s="1"/>
  <c r="D62" s="1"/>
  <c r="I62"/>
  <c r="K62"/>
  <c r="F63"/>
  <c r="E63" s="1"/>
  <c r="D63" s="1"/>
  <c r="I63"/>
  <c r="K63"/>
  <c r="F64"/>
  <c r="K64"/>
  <c r="I64" s="1"/>
  <c r="E64" s="1"/>
  <c r="D64" s="1"/>
  <c r="F65"/>
  <c r="K65"/>
  <c r="I65" s="1"/>
  <c r="E65" s="1"/>
  <c r="D65" s="1"/>
  <c r="F66"/>
  <c r="E66" s="1"/>
  <c r="D66" s="1"/>
  <c r="I66"/>
  <c r="K66"/>
  <c r="F67"/>
  <c r="E67" s="1"/>
  <c r="D67" s="1"/>
  <c r="I67"/>
  <c r="K67"/>
  <c r="F68"/>
  <c r="K68"/>
  <c r="I68" s="1"/>
  <c r="E68" s="1"/>
  <c r="D68" s="1"/>
  <c r="F69"/>
  <c r="K69"/>
  <c r="I69" s="1"/>
  <c r="E69" s="1"/>
  <c r="D69" s="1"/>
  <c r="F70"/>
  <c r="E70" s="1"/>
  <c r="D70" s="1"/>
  <c r="I70"/>
  <c r="K70"/>
  <c r="F71"/>
  <c r="E71" s="1"/>
  <c r="D71" s="1"/>
  <c r="I71"/>
  <c r="K71"/>
  <c r="J21" i="4" l="1"/>
  <c r="E21"/>
  <c r="F60"/>
  <c r="I21"/>
  <c r="K60"/>
  <c r="M60"/>
  <c r="M19" s="1"/>
  <c r="Q21"/>
  <c r="N60"/>
  <c r="R60"/>
  <c r="R21"/>
  <c r="E60"/>
  <c r="F21"/>
  <c r="G60"/>
  <c r="H60"/>
  <c r="H19" s="1"/>
  <c r="I60"/>
  <c r="L60"/>
  <c r="M21"/>
  <c r="Q60"/>
  <c r="D60"/>
  <c r="G68"/>
  <c r="H68"/>
  <c r="J60"/>
  <c r="J19" s="1"/>
  <c r="N21"/>
  <c r="O60"/>
  <c r="P60"/>
  <c r="P68"/>
  <c r="P19" s="1"/>
  <c r="R68"/>
  <c r="R19" s="1"/>
  <c r="D21"/>
  <c r="O21"/>
  <c r="K21"/>
  <c r="G21"/>
  <c r="D68"/>
  <c r="E68"/>
  <c r="Q68"/>
  <c r="P21"/>
  <c r="L21"/>
  <c r="H21"/>
  <c r="I19"/>
  <c r="K68"/>
  <c r="K19" s="1"/>
  <c r="O68"/>
  <c r="F68"/>
  <c r="F19" s="1"/>
  <c r="L68"/>
  <c r="N68"/>
  <c r="N19" s="1"/>
  <c r="E66" i="19"/>
  <c r="D66" s="1"/>
  <c r="E56"/>
  <c r="D56" s="1"/>
  <c r="E50"/>
  <c r="D50" s="1"/>
  <c r="E40"/>
  <c r="D40" s="1"/>
  <c r="E34"/>
  <c r="D34" s="1"/>
  <c r="E24"/>
  <c r="D24" s="1"/>
  <c r="D23"/>
  <c r="E70"/>
  <c r="D70" s="1"/>
  <c r="E60"/>
  <c r="D60" s="1"/>
  <c r="E54"/>
  <c r="D54" s="1"/>
  <c r="E44"/>
  <c r="D44" s="1"/>
  <c r="E38"/>
  <c r="D38" s="1"/>
  <c r="E28"/>
  <c r="D28" s="1"/>
  <c r="I24"/>
  <c r="I22" s="1"/>
  <c r="D23" i="18"/>
  <c r="D22" s="1"/>
  <c r="E22"/>
  <c r="I22"/>
  <c r="F22"/>
  <c r="E65" i="17"/>
  <c r="D65" s="1"/>
  <c r="E59"/>
  <c r="D59" s="1"/>
  <c r="E49"/>
  <c r="D49" s="1"/>
  <c r="E43"/>
  <c r="D43" s="1"/>
  <c r="E33"/>
  <c r="D33" s="1"/>
  <c r="E27"/>
  <c r="D27" s="1"/>
  <c r="E53"/>
  <c r="D53" s="1"/>
  <c r="E47"/>
  <c r="D47" s="1"/>
  <c r="E37"/>
  <c r="D37" s="1"/>
  <c r="E31"/>
  <c r="D31" s="1"/>
  <c r="E25"/>
  <c r="D25" s="1"/>
  <c r="I23"/>
  <c r="I22" s="1"/>
  <c r="E58" i="16"/>
  <c r="D58" s="1"/>
  <c r="E56"/>
  <c r="D56" s="1"/>
  <c r="E42"/>
  <c r="D42" s="1"/>
  <c r="E40"/>
  <c r="D40" s="1"/>
  <c r="E26"/>
  <c r="D26" s="1"/>
  <c r="E24"/>
  <c r="D24" s="1"/>
  <c r="D23"/>
  <c r="E28"/>
  <c r="D28" s="1"/>
  <c r="E48"/>
  <c r="D48" s="1"/>
  <c r="E34"/>
  <c r="D34" s="1"/>
  <c r="E32"/>
  <c r="D32" s="1"/>
  <c r="I22"/>
  <c r="F22"/>
  <c r="D23" i="15"/>
  <c r="D22" s="1"/>
  <c r="E22"/>
  <c r="I22"/>
  <c r="F22"/>
  <c r="E22" i="14"/>
  <c r="D23"/>
  <c r="D22" s="1"/>
  <c r="I22"/>
  <c r="F22"/>
  <c r="I22" i="13"/>
  <c r="E23"/>
  <c r="K22"/>
  <c r="D23" i="12"/>
  <c r="D22" s="1"/>
  <c r="E22"/>
  <c r="I22"/>
  <c r="F22"/>
  <c r="E62" i="11"/>
  <c r="D62" s="1"/>
  <c r="E56"/>
  <c r="D56" s="1"/>
  <c r="E46"/>
  <c r="D46" s="1"/>
  <c r="E40"/>
  <c r="D40" s="1"/>
  <c r="E30"/>
  <c r="D30" s="1"/>
  <c r="E64"/>
  <c r="D64" s="1"/>
  <c r="E54"/>
  <c r="D54" s="1"/>
  <c r="E48"/>
  <c r="D48" s="1"/>
  <c r="E38"/>
  <c r="D38" s="1"/>
  <c r="E32"/>
  <c r="D32" s="1"/>
  <c r="I22"/>
  <c r="I24"/>
  <c r="E24" s="1"/>
  <c r="D23" i="10"/>
  <c r="D22" s="1"/>
  <c r="E22"/>
  <c r="I22"/>
  <c r="D23" i="9"/>
  <c r="D22" s="1"/>
  <c r="E22"/>
  <c r="I22"/>
  <c r="F22"/>
  <c r="I23" i="8"/>
  <c r="E72" i="7"/>
  <c r="D72" s="1"/>
  <c r="E66"/>
  <c r="D66" s="1"/>
  <c r="E56"/>
  <c r="D56" s="1"/>
  <c r="E50"/>
  <c r="D50" s="1"/>
  <c r="E40"/>
  <c r="D40" s="1"/>
  <c r="E34"/>
  <c r="D34" s="1"/>
  <c r="E24"/>
  <c r="D24" s="1"/>
  <c r="D23"/>
  <c r="E64"/>
  <c r="D64" s="1"/>
  <c r="E58"/>
  <c r="D58" s="1"/>
  <c r="E48"/>
  <c r="D48" s="1"/>
  <c r="E42"/>
  <c r="D42" s="1"/>
  <c r="E32"/>
  <c r="D32" s="1"/>
  <c r="E26"/>
  <c r="D26" s="1"/>
  <c r="I22"/>
  <c r="E66" i="6"/>
  <c r="D66" s="1"/>
  <c r="E56"/>
  <c r="D56" s="1"/>
  <c r="E50"/>
  <c r="D50" s="1"/>
  <c r="E40"/>
  <c r="D40" s="1"/>
  <c r="E34"/>
  <c r="D34" s="1"/>
  <c r="E24"/>
  <c r="D24" s="1"/>
  <c r="E58"/>
  <c r="D58" s="1"/>
  <c r="E48"/>
  <c r="D48" s="1"/>
  <c r="E42"/>
  <c r="D42" s="1"/>
  <c r="E32"/>
  <c r="D32" s="1"/>
  <c r="I22"/>
  <c r="E28"/>
  <c r="D28" s="1"/>
  <c r="E23"/>
  <c r="K22"/>
  <c r="D23" i="5"/>
  <c r="D22" s="1"/>
  <c r="E22"/>
  <c r="I22"/>
  <c r="F22"/>
  <c r="Q19" i="4" l="1"/>
  <c r="E19"/>
  <c r="O19"/>
  <c r="D19"/>
  <c r="T18" s="1"/>
  <c r="G19"/>
  <c r="L19"/>
  <c r="T19"/>
  <c r="T21"/>
  <c r="T60"/>
  <c r="T68"/>
  <c r="D22" i="19"/>
  <c r="E22"/>
  <c r="E23" i="17"/>
  <c r="D22" i="16"/>
  <c r="E22"/>
  <c r="E22" i="13"/>
  <c r="D23"/>
  <c r="D22" s="1"/>
  <c r="D24" i="11"/>
  <c r="D22" s="1"/>
  <c r="E22"/>
  <c r="E23" i="8"/>
  <c r="I22"/>
  <c r="E22" i="7"/>
  <c r="D22"/>
  <c r="D23" i="6"/>
  <c r="D22" s="1"/>
  <c r="E22"/>
  <c r="D23" i="17" l="1"/>
  <c r="D22" s="1"/>
  <c r="E22"/>
  <c r="D23" i="8"/>
  <c r="D22" s="1"/>
  <c r="E22"/>
</calcChain>
</file>

<file path=xl/sharedStrings.xml><?xml version="1.0" encoding="utf-8"?>
<sst xmlns="http://schemas.openxmlformats.org/spreadsheetml/2006/main" count="2289" uniqueCount="220">
  <si>
    <t>Согласовано</t>
  </si>
  <si>
    <t>Утверждаю</t>
  </si>
  <si>
    <t>___________________________________</t>
  </si>
  <si>
    <t>"____" _________________ 20___ г.</t>
  </si>
  <si>
    <t>РАСЧЕТ ЭКОНОМИЧЕСКИ ОБОСНОВАННОГО ТАРИФА</t>
  </si>
  <si>
    <t>НА СОДЕРЖАНИЕ И РЕМОНТ ОБЩЕГО ИМУЩЕСТВА СОБСТВЕННИКОВ ПОМЕЩЕНИЙ</t>
  </si>
  <si>
    <t>В МНОГОКВАРТИРНОМ ДОМЕ</t>
  </si>
  <si>
    <t>(расчет размера платы за содержание и ремонт жилого помещения)</t>
  </si>
  <si>
    <t>(адрес)</t>
  </si>
  <si>
    <t>01.09.2014 - 01.09.2015</t>
  </si>
  <si>
    <t>(период)</t>
  </si>
  <si>
    <t>(руб.)</t>
  </si>
  <si>
    <t>№ п/п</t>
  </si>
  <si>
    <t>Вид и группа работ, услуг</t>
  </si>
  <si>
    <t>Наименование работ, услуг</t>
  </si>
  <si>
    <t>Общеэксплуатационные расходы</t>
  </si>
  <si>
    <t>Содержание и ремонт жилого помещения</t>
  </si>
  <si>
    <t>Управление</t>
  </si>
  <si>
    <t>1.2.</t>
  </si>
  <si>
    <t>Дезинсекция подвалов</t>
  </si>
  <si>
    <t>Дератизация чердаков и подвалов с применением готовой приманки</t>
  </si>
  <si>
    <t>Выкашивание газонов, сгребание скошенной травы и ее сбор в мешки</t>
  </si>
  <si>
    <t>Общий осмотр технического состояния конструктивных элементов</t>
  </si>
  <si>
    <t>Частичный осмотр технического состояния конструктивных элементов</t>
  </si>
  <si>
    <t>Очистка кровли от снега и скалывание сосулек</t>
  </si>
  <si>
    <t>Осмотр крыши</t>
  </si>
  <si>
    <t>Осмотр деревянных конструкций и столярных изделий</t>
  </si>
  <si>
    <t>Осмотр железобетонных конструкций</t>
  </si>
  <si>
    <t>Осмотр внутренней и наружной отделки</t>
  </si>
  <si>
    <t>Осмотр перил и ограждающих решеток на окнах лестничных клеток</t>
  </si>
  <si>
    <t>Частичный осмотр тех. состояния водопровода ГВС (без учета обхода квартир)</t>
  </si>
  <si>
    <t>Частичный осмотр тех. состояния водопровода ХВС (без учета обхода квартир)</t>
  </si>
  <si>
    <t>Общий осмотр тех. состояния системы вентиляции (каналы и шахты)</t>
  </si>
  <si>
    <t>Частичный осмотр тех. состояния системы вентиляции (каналы и шахты)</t>
  </si>
  <si>
    <t>Общий осмотр тех. состояния канализации (без учета обхода квартир)</t>
  </si>
  <si>
    <t>Очистка труб канализации и фасонных частей от нароста и грязи (диам. труб 100 мм)</t>
  </si>
  <si>
    <t>Частичный осмотр тех. состояния канализации (без учета обхода квартир)</t>
  </si>
  <si>
    <t>Общий осмотр тех. состояния средств системы дымоудаления</t>
  </si>
  <si>
    <t>Проверка работоспособности средств системы дымоудаления</t>
  </si>
  <si>
    <t>Частичный осмотр тех. состояния средств системы дымоудаления</t>
  </si>
  <si>
    <t>Детальный осмотр разводящих трубопроводов отопления и радиаторов (без учета обхода квартир)</t>
  </si>
  <si>
    <t>Осмотр запорно-регулирующей арматуры и контрольно-измерительных приборов (без учета обхода квартир)</t>
  </si>
  <si>
    <t>Ликвидация воздушных пробок в системе отопления (стояки)</t>
  </si>
  <si>
    <t>Общий осмотр тех. состояния системы отопления (устройства в чердачных и подвальных помещениях: зап. и рег. армат., расш. баки)</t>
  </si>
  <si>
    <t>Частичный осмотр тех. состояния системы отопления (устройства в чердачных и подвальных помещениях: зап. и рег. армат., расш. баки)</t>
  </si>
  <si>
    <t>Осмотр открытой электропроводки</t>
  </si>
  <si>
    <t>Осмотр арматуры и электрооборудования</t>
  </si>
  <si>
    <t>Осмотр газопровода и оборудования системы газоснабжения</t>
  </si>
  <si>
    <t>Подметание свежевыпавшего снега толщиной до 2 см на терр. без покр. 1 кл.</t>
  </si>
  <si>
    <t>Сдвигание свежевыпавшего снега толщиной свыше 2 см на терр. без покр. 1 кл.</t>
  </si>
  <si>
    <t>Очистка территории от наледи и льда без обраб. песком или песком с хлоридами (1 кл. терр.)</t>
  </si>
  <si>
    <t>Подметание территории в дни без снегопада (без покр. 1 кл. терр.)</t>
  </si>
  <si>
    <t>Сдвигание свежевыпавшего снега в дни сильных снегопадов</t>
  </si>
  <si>
    <t>Подметание территории в теплый период (без покр. 1 кл. терр.)</t>
  </si>
  <si>
    <t>Уборка мусора с отмосток</t>
  </si>
  <si>
    <t>Уборка приямков</t>
  </si>
  <si>
    <t>Очистка от наледи и льда крышек люков пожарных колодцев</t>
  </si>
  <si>
    <t>1.3.</t>
  </si>
  <si>
    <t>Содержание (мелкий ремонт)</t>
  </si>
  <si>
    <t>Укрепление крючков (кронштейнов) для труб и приборов отопления</t>
  </si>
  <si>
    <t>Мелкий ремонт изоляции трубопровода д. 50 мм</t>
  </si>
  <si>
    <t>Вывертывание ввертывание радиаторной пробки</t>
  </si>
  <si>
    <t>Ремонт штепсельных розеток</t>
  </si>
  <si>
    <t>Ремонт выключателей</t>
  </si>
  <si>
    <t>Замена перегоревшей электролампы</t>
  </si>
  <si>
    <t>Проверка изоляции электропроводки и ее укрепление</t>
  </si>
  <si>
    <t>1.4.</t>
  </si>
  <si>
    <t>Текущий ремонт</t>
  </si>
  <si>
    <t xml:space="preserve">Крыша и кровля. Смена отдельных конструктивных элементов кровли из ондулина </t>
  </si>
  <si>
    <t>Ремонт входа в подвал</t>
  </si>
  <si>
    <t>Окна и двери. Замена деревянных дверных блоков с коробкой</t>
  </si>
  <si>
    <t>Составил:</t>
  </si>
  <si>
    <t>_______________________________________________________</t>
  </si>
  <si>
    <t>Проверил:</t>
  </si>
  <si>
    <t>с.ЩЕЛКУН</t>
  </si>
  <si>
    <t>Стоимость на 1 кв.м. общей площади (руб./мес.)</t>
  </si>
  <si>
    <t>8А</t>
  </si>
  <si>
    <t>МИРА</t>
  </si>
  <si>
    <t>СТРОИТЕЛЕЙ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</si>
  <si>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</si>
  <si>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</si>
  <si>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</si>
  <si>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</si>
  <si>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</si>
  <si>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</si>
  <si>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</si>
  <si>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</si>
  <si>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</si>
  <si>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</si>
  <si>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</si>
  <si>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</si>
  <si>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</si>
  <si>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</si>
  <si>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</si>
  <si>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</si>
  <si>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</si>
  <si>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</si>
  <si>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</si>
  <si>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</si>
  <si>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</si>
  <si>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</si>
  <si>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</si>
  <si>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</si>
  <si>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</si>
  <si>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</si>
  <si>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</si>
  <si>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</si>
  <si>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</si>
  <si>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</si>
  <si>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</si>
  <si>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</si>
  <si>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</si>
  <si>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</si>
  <si>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</si>
  <si>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</si>
  <si>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</si>
  <si>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</si>
  <si>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</si>
  <si>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</si>
  <si>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</si>
  <si>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</si>
  <si>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1.47.</t>
  </si>
  <si>
    <t>1.48.</t>
  </si>
  <si>
    <t>1.49.</t>
  </si>
  <si>
    <t>Прочие прямые расходы</t>
  </si>
  <si>
    <t>Охрана труда</t>
  </si>
  <si>
    <t>Инструменты и оборудование (МБП)</t>
  </si>
  <si>
    <t>Ремонт и техническое обслуживание</t>
  </si>
  <si>
    <t>Амортизация</t>
  </si>
  <si>
    <t>Топливо и ГСМ</t>
  </si>
  <si>
    <t>Материалы</t>
  </si>
  <si>
    <t>Отчисления на социальные нужды</t>
  </si>
  <si>
    <t>Оплата труда</t>
  </si>
  <si>
    <t>Прибыль остающаяся в распоряжении организации</t>
  </si>
  <si>
    <t>Прибыль отчисляемая (налоги, уплачиваемые из прибыли)</t>
  </si>
  <si>
    <t>Всего</t>
  </si>
  <si>
    <t>Прямые затраты</t>
  </si>
  <si>
    <t>Итого расходов по эксплуатации</t>
  </si>
  <si>
    <t>Внеэксплуатационные расходы (налоги, сборы и отчисления)</t>
  </si>
  <si>
    <t>Расходы по полной себестоимости</t>
  </si>
  <si>
    <t>Прибыль (валовая)</t>
  </si>
  <si>
    <t>Всего потребность организации в финансовых средствах</t>
  </si>
  <si>
    <t>Стоимость на 1 кв.м общей площади (руб./мес.)</t>
  </si>
  <si>
    <t>Общая площадь нежилых помещений в многоквартирном доме: 1 кв.м.</t>
  </si>
  <si>
    <t>Общая площадь жилых помещений в многоквартирном доме: 889.6 кв.м.</t>
  </si>
  <si>
    <t>с.Щелкун, Мира, 1</t>
  </si>
  <si>
    <t>Мелкий ремонт электропроводки</t>
  </si>
  <si>
    <t>Ремонт вентиляционных труб</t>
  </si>
  <si>
    <t>Общая площадь жилых помещений в многоквартирном доме: 894.3 кв.м.</t>
  </si>
  <si>
    <t>с.Щелкун, Мира, 2</t>
  </si>
  <si>
    <t>Окраска стен валиком</t>
  </si>
  <si>
    <t>1.50.</t>
  </si>
  <si>
    <t>Стены. Побелка стен и потолков внутренних помещений</t>
  </si>
  <si>
    <t>Общая площадь жилых помещений в многоквартирном доме: 893.6 кв.м.</t>
  </si>
  <si>
    <t>с.Щелкун, Мира, 3</t>
  </si>
  <si>
    <t>Окна и двери. Замена деревянных оконных блоков с двойным остеклением</t>
  </si>
  <si>
    <t>Общая площадь жилых помещений в многоквартирном доме: 865.5 кв.м.</t>
  </si>
  <si>
    <t>с.Щелкун, Мира, 4</t>
  </si>
  <si>
    <t>Общая площадь жилых помещений в многоквартирном доме: 856.5 кв.м.</t>
  </si>
  <si>
    <t>с.Щелкун, Мира, 5</t>
  </si>
  <si>
    <t>Полы. Ремонт ступеней</t>
  </si>
  <si>
    <t>Общая площадь жилых помещений в многоквартирном доме: 868.9 кв.м.</t>
  </si>
  <si>
    <t>с.Щелкун, Мира, 6</t>
  </si>
  <si>
    <t>Общая площадь жилых помещений в многоквартирном доме: 863.9 кв.м.</t>
  </si>
  <si>
    <t>с.Щелкун, Мира, 7</t>
  </si>
  <si>
    <t>Ремонт перегородки между входной группой и подвальной дверью</t>
  </si>
  <si>
    <t>Замазка межпанельных швов</t>
  </si>
  <si>
    <t>Общая площадь жилых помещений в многоквартирном доме: 851.2 кв.м.</t>
  </si>
  <si>
    <t>с.Щелкун, Мира, 8</t>
  </si>
  <si>
    <t>с.Щелкун, Мира, 9</t>
  </si>
  <si>
    <t>Общая площадь жилых помещений в многоквартирном доме: 858.8 кв.м.</t>
  </si>
  <si>
    <t>Частичный ремонт кровли (шифер)</t>
  </si>
  <si>
    <t>Общая площадь жилых помещений в многоквартирном доме: 389.2 кв.м.</t>
  </si>
  <si>
    <t>с.Щелкун, Строителей, 2</t>
  </si>
  <si>
    <t>Установка снегозадержателей и водосточной трубы</t>
  </si>
  <si>
    <t xml:space="preserve">Ремонт кровли </t>
  </si>
  <si>
    <t>Общая площадь жилых помещений в многоквартирном доме: 1194.2 кв.м.</t>
  </si>
  <si>
    <t>с.Щелкун, Строителей, 5</t>
  </si>
  <si>
    <t>Замена центрального электрощитка</t>
  </si>
  <si>
    <t>Ремонт фундамента</t>
  </si>
  <si>
    <t>Общая площадь жилых помещений в многоквартирном доме: 465 кв.м.</t>
  </si>
  <si>
    <t>с.Щелкун, Строителей, 7</t>
  </si>
  <si>
    <t>Ремонт навеса</t>
  </si>
  <si>
    <t>Ремонт отмосткки</t>
  </si>
  <si>
    <t>Общая площадь жилых помещений в многоквартирном доме: 293.2 кв.м.</t>
  </si>
  <si>
    <t>с.Щелкун, Строителей, 8А</t>
  </si>
  <si>
    <t>Покраска входных дверей</t>
  </si>
  <si>
    <t>Общая площадь жилых помещений в многоквартирном доме: 482.2 кв.м.</t>
  </si>
  <si>
    <t>с.Щелкун, Строителей, 9</t>
  </si>
  <si>
    <t xml:space="preserve">Корчевка кустарников </t>
  </si>
  <si>
    <t>Ремонт забора</t>
  </si>
  <si>
    <t>Общая площадь жилых помещений в многоквартирном доме: 382.4 кв.м.</t>
  </si>
  <si>
    <t>с.Щелкун, Строителей, 10</t>
  </si>
  <si>
    <t>1.51.</t>
  </si>
  <si>
    <t>1.52.</t>
  </si>
  <si>
    <t>1.53.</t>
  </si>
  <si>
    <t>Ремонт кровли (оцинк.лист)</t>
  </si>
  <si>
    <t>Средний</t>
  </si>
  <si>
    <t>тариф</t>
  </si>
  <si>
    <t>Sм2</t>
  </si>
  <si>
    <t>1.</t>
  </si>
  <si>
    <t>2.</t>
  </si>
  <si>
    <t>Содержание(периодическое обслуживание)</t>
  </si>
  <si>
    <t>3.</t>
  </si>
  <si>
    <t>4.</t>
  </si>
  <si>
    <t>1.54.</t>
  </si>
  <si>
    <t>1.55.</t>
  </si>
  <si>
    <t>1.56.</t>
  </si>
  <si>
    <t>1.57.</t>
  </si>
  <si>
    <t>1.58.</t>
  </si>
  <si>
    <t>1.59.</t>
  </si>
  <si>
    <t>1.60.</t>
  </si>
  <si>
    <t>1.61.</t>
  </si>
  <si>
    <t>1.62.</t>
  </si>
  <si>
    <t>1.63.</t>
  </si>
  <si>
    <t>1.64.</t>
  </si>
  <si>
    <t>1.65.</t>
  </si>
  <si>
    <t>1.66.</t>
  </si>
  <si>
    <t>1.67.</t>
  </si>
  <si>
    <t>РАСЧЕТ СРЕДНЕГО ЭКОНОМИЧЕСКИ ОБОСНОВАННОГО ТАРИФА</t>
  </si>
</sst>
</file>

<file path=xl/styles.xml><?xml version="1.0" encoding="utf-8"?>
<styleSheet xmlns="http://schemas.openxmlformats.org/spreadsheetml/2006/main">
  <numFmts count="12">
    <numFmt numFmtId="41" formatCode="_-* #,##0_р_._-;\-* #,##0_р_._-;_-* &quot;-&quot;_р_._-;_-@_-"/>
    <numFmt numFmtId="43" formatCode="_-* #,##0.00_р_._-;\-* #,##0.00_р_._-;_-* &quot;-&quot;??_р_._-;_-@_-"/>
    <numFmt numFmtId="164" formatCode="_-* #,##0_$_-;\-* #,##0_$_-;_-* &quot;-&quot;_$_-;_-@_-"/>
    <numFmt numFmtId="165" formatCode="_-* #,##0.00_-;\-* #,##0.00_-;_-* &quot;-&quot;??_-;_-@_-"/>
    <numFmt numFmtId="166" formatCode="&quot;$&quot;#,##0_);[Red]\(&quot;$&quot;#,##0\)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General_)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ЏрЯмой Џроп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67">
    <xf numFmtId="0" fontId="0" fillId="0" borderId="0"/>
    <xf numFmtId="0" fontId="7" fillId="0" borderId="0"/>
    <xf numFmtId="0" fontId="9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9" fillId="0" borderId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 applyNumberFormat="0">
      <alignment horizontal="left"/>
    </xf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173" fontId="19" fillId="0" borderId="9">
      <protection locked="0"/>
    </xf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0" fillId="7" borderId="10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1" fillId="20" borderId="11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Border="0">
      <alignment horizontal="center" vertical="center" wrapText="1"/>
    </xf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Border="0">
      <alignment horizontal="center" vertical="center" wrapText="1"/>
    </xf>
    <xf numFmtId="173" fontId="29" fillId="21" borderId="9"/>
    <xf numFmtId="4" fontId="30" fillId="22" borderId="2" applyBorder="0">
      <alignment horizontal="right"/>
    </xf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3" fillId="0" borderId="0">
      <alignment horizontal="center" vertical="top" wrapText="1"/>
    </xf>
    <xf numFmtId="0" fontId="34" fillId="0" borderId="0">
      <alignment horizontal="center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4" fillId="0" borderId="0">
      <alignment horizontal="centerContinuous" vertical="center" wrapText="1"/>
    </xf>
    <xf numFmtId="0" fontId="35" fillId="24" borderId="0" applyFill="0">
      <alignment wrapText="1"/>
    </xf>
    <xf numFmtId="0" fontId="35" fillId="24" borderId="0" applyFill="0">
      <alignment wrapText="1"/>
    </xf>
    <xf numFmtId="0" fontId="35" fillId="24" borderId="0" applyFill="0">
      <alignment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49" fontId="30" fillId="0" borderId="0" applyBorder="0">
      <alignment vertical="top"/>
    </xf>
    <xf numFmtId="0" fontId="14" fillId="0" borderId="0"/>
    <xf numFmtId="0" fontId="14" fillId="0" borderId="0"/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49" fontId="30" fillId="0" borderId="0" applyBorder="0">
      <alignment vertical="top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0" fontId="12" fillId="26" borderId="1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41" fillId="0" borderId="19" applyNumberFormat="0" applyFill="0" applyAlignment="0" applyProtection="0"/>
    <xf numFmtId="0" fontId="1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35" fillId="0" borderId="0">
      <alignment horizontal="center"/>
    </xf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" fontId="30" fillId="24" borderId="0" applyBorder="0">
      <alignment horizontal="right"/>
    </xf>
    <xf numFmtId="4" fontId="30" fillId="24" borderId="0" applyFont="0" applyBorder="0">
      <alignment horizontal="right"/>
    </xf>
    <xf numFmtId="4" fontId="30" fillId="27" borderId="20" applyBorder="0">
      <alignment horizontal="right"/>
    </xf>
    <xf numFmtId="4" fontId="30" fillId="24" borderId="20" applyBorder="0">
      <alignment horizontal="right"/>
    </xf>
    <xf numFmtId="4" fontId="30" fillId="24" borderId="2" applyFont="0" applyBorder="0">
      <alignment horizontal="right"/>
    </xf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41" fontId="8" fillId="0" borderId="0" xfId="1" applyNumberFormat="1" applyFont="1" applyFill="1" applyAlignment="1" applyProtection="1">
      <alignment vertical="top"/>
      <protection hidden="1"/>
    </xf>
    <xf numFmtId="41" fontId="8" fillId="0" borderId="0" xfId="1" applyNumberFormat="1" applyFont="1" applyFill="1" applyAlignment="1" applyProtection="1">
      <alignment horizontal="right"/>
      <protection hidden="1"/>
    </xf>
    <xf numFmtId="0" fontId="4" fillId="0" borderId="5" xfId="0" applyFont="1" applyBorder="1"/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/>
    <xf numFmtId="0" fontId="10" fillId="0" borderId="2" xfId="1" applyFont="1" applyFill="1" applyBorder="1" applyAlignment="1" applyProtection="1">
      <alignment horizontal="left" vertical="center" wrapText="1"/>
      <protection hidden="1"/>
    </xf>
    <xf numFmtId="4" fontId="10" fillId="0" borderId="2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/>
    <xf numFmtId="0" fontId="8" fillId="0" borderId="8" xfId="0" applyFont="1" applyFill="1" applyBorder="1" applyAlignment="1">
      <alignment wrapText="1"/>
    </xf>
    <xf numFmtId="0" fontId="8" fillId="0" borderId="8" xfId="1" applyFont="1" applyFill="1" applyBorder="1" applyAlignment="1" applyProtection="1">
      <alignment horizontal="left" vertical="center" wrapText="1"/>
      <protection hidden="1"/>
    </xf>
    <xf numFmtId="4" fontId="8" fillId="0" borderId="8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0" fontId="10" fillId="0" borderId="22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/>
    <xf numFmtId="0" fontId="47" fillId="0" borderId="2" xfId="0" applyFont="1" applyBorder="1" applyAlignment="1">
      <alignment horizontal="center"/>
    </xf>
    <xf numFmtId="0" fontId="46" fillId="0" borderId="2" xfId="2" applyFont="1" applyFill="1" applyBorder="1" applyAlignment="1" applyProtection="1">
      <alignment horizontal="center" wrapText="1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3" fontId="48" fillId="0" borderId="0" xfId="1" applyNumberFormat="1" applyFont="1" applyFill="1" applyAlignment="1" applyProtection="1">
      <alignment vertical="top"/>
      <protection hidden="1"/>
    </xf>
    <xf numFmtId="0" fontId="3" fillId="0" borderId="0" xfId="0" applyFont="1" applyAlignment="1">
      <alignment vertical="center"/>
    </xf>
    <xf numFmtId="0" fontId="8" fillId="0" borderId="23" xfId="1" applyFont="1" applyFill="1" applyBorder="1" applyAlignment="1" applyProtection="1">
      <alignment horizontal="left" vertical="center" wrapText="1"/>
      <protection hidden="1"/>
    </xf>
    <xf numFmtId="4" fontId="8" fillId="0" borderId="23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2" xfId="1" applyFont="1" applyFill="1" applyBorder="1" applyAlignment="1" applyProtection="1">
      <alignment horizontal="left" vertical="center" wrapText="1"/>
      <protection hidden="1"/>
    </xf>
    <xf numFmtId="4" fontId="8" fillId="0" borderId="2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1" xfId="1" applyFont="1" applyFill="1" applyBorder="1" applyAlignment="1" applyProtection="1">
      <alignment horizontal="left" vertical="center" wrapText="1"/>
      <protection hidden="1"/>
    </xf>
    <xf numFmtId="4" fontId="10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25" xfId="1" applyFont="1" applyFill="1" applyBorder="1" applyAlignment="1" applyProtection="1">
      <alignment horizontal="left" vertical="center" wrapText="1"/>
      <protection hidden="1"/>
    </xf>
    <xf numFmtId="4" fontId="8" fillId="0" borderId="25" xfId="1" applyNumberFormat="1" applyFont="1" applyFill="1" applyBorder="1" applyAlignment="1" applyProtection="1">
      <alignment horizontal="right" vertical="center" wrapText="1"/>
      <protection hidden="1"/>
    </xf>
    <xf numFmtId="4" fontId="8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8" fillId="0" borderId="2" xfId="1" applyNumberFormat="1" applyFont="1" applyFill="1" applyBorder="1" applyAlignment="1" applyProtection="1">
      <alignment horizontal="right" vertical="center"/>
      <protection hidden="1"/>
    </xf>
    <xf numFmtId="4" fontId="8" fillId="0" borderId="1" xfId="1" applyNumberFormat="1" applyFont="1" applyFill="1" applyBorder="1" applyAlignment="1" applyProtection="1">
      <alignment horizontal="right" vertical="center"/>
      <protection hidden="1"/>
    </xf>
    <xf numFmtId="4" fontId="8" fillId="0" borderId="28" xfId="1" applyNumberFormat="1" applyFont="1" applyFill="1" applyBorder="1" applyAlignment="1" applyProtection="1">
      <alignment horizontal="right" vertical="center" wrapText="1"/>
      <protection hidden="1"/>
    </xf>
    <xf numFmtId="0" fontId="52" fillId="0" borderId="0" xfId="0" applyFont="1"/>
    <xf numFmtId="0" fontId="8" fillId="0" borderId="29" xfId="1" applyFont="1" applyFill="1" applyBorder="1" applyAlignment="1" applyProtection="1">
      <alignment horizontal="left" vertical="center" wrapText="1"/>
      <protection hidden="1"/>
    </xf>
    <xf numFmtId="0" fontId="8" fillId="0" borderId="30" xfId="1" applyFont="1" applyFill="1" applyBorder="1" applyAlignment="1" applyProtection="1">
      <alignment horizontal="left" vertical="center" wrapText="1"/>
      <protection hidden="1"/>
    </xf>
    <xf numFmtId="4" fontId="4" fillId="0" borderId="0" xfId="0" applyNumberFormat="1" applyFont="1"/>
    <xf numFmtId="0" fontId="48" fillId="0" borderId="26" xfId="0" applyFont="1" applyFill="1" applyBorder="1" applyAlignment="1">
      <alignment horizontal="right" wrapText="1"/>
    </xf>
    <xf numFmtId="0" fontId="48" fillId="0" borderId="27" xfId="1" applyFont="1" applyFill="1" applyBorder="1" applyAlignment="1" applyProtection="1">
      <alignment horizontal="left" vertical="center" wrapText="1"/>
      <protection hidden="1"/>
    </xf>
    <xf numFmtId="0" fontId="51" fillId="0" borderId="31" xfId="1" applyFont="1" applyFill="1" applyBorder="1" applyAlignment="1" applyProtection="1">
      <alignment horizontal="left" vertical="center" wrapText="1"/>
      <protection hidden="1"/>
    </xf>
    <xf numFmtId="4" fontId="48" fillId="0" borderId="32" xfId="1" applyNumberFormat="1" applyFont="1" applyFill="1" applyBorder="1" applyAlignment="1" applyProtection="1">
      <alignment horizontal="right" vertical="center" wrapText="1"/>
      <protection hidden="1"/>
    </xf>
    <xf numFmtId="0" fontId="50" fillId="0" borderId="33" xfId="0" applyFont="1" applyBorder="1"/>
    <xf numFmtId="2" fontId="53" fillId="0" borderId="34" xfId="0" applyNumberFormat="1" applyFont="1" applyBorder="1"/>
    <xf numFmtId="0" fontId="51" fillId="0" borderId="27" xfId="1" applyFont="1" applyFill="1" applyBorder="1" applyAlignment="1" applyProtection="1">
      <alignment horizontal="left" vertical="center" wrapText="1"/>
      <protection hidden="1"/>
    </xf>
    <xf numFmtId="4" fontId="48" fillId="0" borderId="27" xfId="1" applyNumberFormat="1" applyFont="1" applyFill="1" applyBorder="1" applyAlignment="1" applyProtection="1">
      <alignment horizontal="right" vertical="center" wrapText="1"/>
      <protection hidden="1"/>
    </xf>
    <xf numFmtId="4" fontId="48" fillId="0" borderId="31" xfId="1" applyNumberFormat="1" applyFont="1" applyFill="1" applyBorder="1" applyAlignment="1" applyProtection="1">
      <alignment horizontal="right" vertical="center" wrapText="1"/>
      <protection hidden="1"/>
    </xf>
    <xf numFmtId="4" fontId="48" fillId="0" borderId="35" xfId="1" applyNumberFormat="1" applyFont="1" applyFill="1" applyBorder="1" applyAlignment="1" applyProtection="1">
      <alignment horizontal="right" vertical="center" wrapText="1"/>
      <protection hidden="1"/>
    </xf>
    <xf numFmtId="0" fontId="52" fillId="0" borderId="33" xfId="0" applyFont="1" applyBorder="1"/>
    <xf numFmtId="2" fontId="53" fillId="0" borderId="24" xfId="0" applyNumberFormat="1" applyFont="1" applyBorder="1"/>
    <xf numFmtId="4" fontId="53" fillId="0" borderId="34" xfId="0" applyNumberFormat="1" applyFont="1" applyBorder="1"/>
    <xf numFmtId="4" fontId="48" fillId="0" borderId="36" xfId="1" applyNumberFormat="1" applyFont="1" applyFill="1" applyBorder="1" applyAlignment="1" applyProtection="1">
      <alignment horizontal="right" vertical="center" wrapText="1"/>
      <protection hidden="1"/>
    </xf>
    <xf numFmtId="0" fontId="53" fillId="0" borderId="34" xfId="0" applyFont="1" applyBorder="1"/>
    <xf numFmtId="0" fontId="10" fillId="0" borderId="37" xfId="0" applyFont="1" applyFill="1" applyBorder="1"/>
    <xf numFmtId="0" fontId="10" fillId="0" borderId="35" xfId="1" applyFont="1" applyFill="1" applyBorder="1" applyAlignment="1" applyProtection="1">
      <alignment horizontal="left" vertical="center" wrapText="1"/>
      <protection hidden="1"/>
    </xf>
    <xf numFmtId="4" fontId="10" fillId="0" borderId="35" xfId="1" applyNumberFormat="1" applyFont="1" applyFill="1" applyBorder="1" applyAlignment="1" applyProtection="1">
      <alignment horizontal="right" vertical="center"/>
      <protection hidden="1"/>
    </xf>
    <xf numFmtId="0" fontId="4" fillId="0" borderId="33" xfId="0" applyFont="1" applyBorder="1"/>
    <xf numFmtId="2" fontId="49" fillId="0" borderId="34" xfId="0" applyNumberFormat="1" applyFont="1" applyBorder="1" applyAlignment="1">
      <alignment horizontal="right" vertical="center"/>
    </xf>
    <xf numFmtId="0" fontId="10" fillId="0" borderId="42" xfId="2" applyFont="1" applyFill="1" applyBorder="1" applyAlignment="1" applyProtection="1">
      <alignment horizontal="center" vertical="center" wrapText="1"/>
      <protection hidden="1"/>
    </xf>
    <xf numFmtId="0" fontId="47" fillId="0" borderId="43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8" fillId="0" borderId="48" xfId="0" applyFont="1" applyFill="1" applyBorder="1" applyAlignment="1">
      <alignment wrapText="1"/>
    </xf>
    <xf numFmtId="0" fontId="2" fillId="0" borderId="47" xfId="0" applyFont="1" applyBorder="1"/>
    <xf numFmtId="0" fontId="8" fillId="0" borderId="49" xfId="0" applyFont="1" applyFill="1" applyBorder="1" applyAlignment="1">
      <alignment wrapText="1"/>
    </xf>
    <xf numFmtId="0" fontId="4" fillId="0" borderId="47" xfId="0" applyFont="1" applyBorder="1"/>
    <xf numFmtId="0" fontId="8" fillId="0" borderId="50" xfId="0" applyFont="1" applyFill="1" applyBorder="1" applyAlignment="1">
      <alignment wrapText="1"/>
    </xf>
    <xf numFmtId="0" fontId="8" fillId="0" borderId="51" xfId="0" applyFont="1" applyFill="1" applyBorder="1" applyAlignment="1">
      <alignment wrapText="1"/>
    </xf>
    <xf numFmtId="0" fontId="8" fillId="0" borderId="52" xfId="0" applyFont="1" applyFill="1" applyBorder="1" applyAlignment="1">
      <alignment wrapText="1"/>
    </xf>
    <xf numFmtId="0" fontId="8" fillId="0" borderId="53" xfId="0" applyFont="1" applyFill="1" applyBorder="1" applyAlignment="1">
      <alignment wrapText="1"/>
    </xf>
    <xf numFmtId="0" fontId="8" fillId="0" borderId="54" xfId="1" applyFont="1" applyFill="1" applyBorder="1" applyAlignment="1" applyProtection="1">
      <alignment horizontal="left" vertical="center" wrapText="1"/>
      <protection hidden="1"/>
    </xf>
    <xf numFmtId="0" fontId="10" fillId="0" borderId="55" xfId="1" applyFont="1" applyFill="1" applyBorder="1" applyAlignment="1" applyProtection="1">
      <alignment horizontal="left" vertical="center" wrapText="1"/>
      <protection hidden="1"/>
    </xf>
    <xf numFmtId="4" fontId="10" fillId="0" borderId="55" xfId="1" applyNumberFormat="1" applyFont="1" applyFill="1" applyBorder="1" applyAlignment="1" applyProtection="1">
      <alignment horizontal="right" vertical="center"/>
      <protection hidden="1"/>
    </xf>
    <xf numFmtId="4" fontId="8" fillId="0" borderId="55" xfId="1" applyNumberFormat="1" applyFont="1" applyFill="1" applyBorder="1" applyAlignment="1" applyProtection="1">
      <alignment horizontal="right" vertical="center" wrapText="1"/>
      <protection hidden="1"/>
    </xf>
    <xf numFmtId="4" fontId="8" fillId="0" borderId="55" xfId="1" applyNumberFormat="1" applyFont="1" applyFill="1" applyBorder="1" applyAlignment="1" applyProtection="1">
      <alignment horizontal="right" vertical="center"/>
      <protection hidden="1"/>
    </xf>
    <xf numFmtId="0" fontId="4" fillId="0" borderId="56" xfId="0" applyFont="1" applyBorder="1"/>
    <xf numFmtId="0" fontId="4" fillId="0" borderId="57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5" xfId="2" applyFont="1" applyFill="1" applyBorder="1" applyAlignment="1" applyProtection="1">
      <alignment horizontal="center" vertical="center" wrapText="1"/>
      <protection hidden="1"/>
    </xf>
    <xf numFmtId="0" fontId="10" fillId="0" borderId="44" xfId="2" applyFont="1" applyFill="1" applyBorder="1" applyAlignment="1" applyProtection="1">
      <alignment horizontal="center" vertical="center" wrapText="1"/>
      <protection hidden="1"/>
    </xf>
    <xf numFmtId="0" fontId="10" fillId="0" borderId="38" xfId="2" applyFont="1" applyFill="1" applyBorder="1" applyAlignment="1" applyProtection="1">
      <alignment horizontal="center" vertical="center" wrapText="1"/>
      <protection hidden="1"/>
    </xf>
    <xf numFmtId="0" fontId="10" fillId="0" borderId="6" xfId="2" applyFont="1" applyFill="1" applyBorder="1" applyAlignment="1" applyProtection="1">
      <alignment horizontal="center" vertical="center" wrapText="1"/>
      <protection hidden="1"/>
    </xf>
    <xf numFmtId="0" fontId="10" fillId="0" borderId="39" xfId="2" applyFont="1" applyFill="1" applyBorder="1" applyAlignment="1" applyProtection="1">
      <alignment horizontal="center" vertical="center" wrapText="1"/>
      <protection hidden="1"/>
    </xf>
    <xf numFmtId="0" fontId="10" fillId="0" borderId="5" xfId="2" applyFont="1" applyFill="1" applyBorder="1" applyAlignment="1" applyProtection="1">
      <alignment horizontal="center" vertical="center" wrapText="1"/>
      <protection hidden="1"/>
    </xf>
    <xf numFmtId="0" fontId="46" fillId="0" borderId="40" xfId="2" applyFont="1" applyFill="1" applyBorder="1" applyAlignment="1" applyProtection="1">
      <alignment horizontal="center" vertical="center" wrapText="1"/>
      <protection hidden="1"/>
    </xf>
    <xf numFmtId="0" fontId="46" fillId="0" borderId="41" xfId="2" applyFont="1" applyFill="1" applyBorder="1" applyAlignment="1" applyProtection="1">
      <alignment horizontal="center" vertical="center" wrapText="1"/>
      <protection hidden="1"/>
    </xf>
    <xf numFmtId="0" fontId="46" fillId="0" borderId="42" xfId="2" applyFont="1" applyFill="1" applyBorder="1" applyAlignment="1" applyProtection="1">
      <alignment horizontal="center" vertical="center" wrapText="1"/>
      <protection hidden="1"/>
    </xf>
    <xf numFmtId="0" fontId="46" fillId="0" borderId="21" xfId="2" applyFont="1" applyFill="1" applyBorder="1" applyAlignment="1" applyProtection="1">
      <alignment horizontal="center" vertical="center" wrapText="1"/>
      <protection hidden="1"/>
    </xf>
    <xf numFmtId="0" fontId="46" fillId="0" borderId="3" xfId="2" applyFont="1" applyFill="1" applyBorder="1" applyAlignment="1" applyProtection="1">
      <alignment horizontal="center" vertical="center" wrapText="1"/>
      <protection hidden="1"/>
    </xf>
    <xf numFmtId="0" fontId="46" fillId="0" borderId="4" xfId="2" applyFont="1" applyFill="1" applyBorder="1" applyAlignment="1" applyProtection="1">
      <alignment horizontal="center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10" fillId="0" borderId="7" xfId="2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Fill="1" applyBorder="1" applyAlignment="1" applyProtection="1">
      <alignment horizontal="center" vertical="center" wrapText="1"/>
      <protection hidden="1"/>
    </xf>
    <xf numFmtId="0" fontId="10" fillId="0" borderId="3" xfId="2" applyFont="1" applyFill="1" applyBorder="1" applyAlignment="1" applyProtection="1">
      <alignment horizontal="center" vertical="center" wrapText="1"/>
      <protection hidden="1"/>
    </xf>
    <xf numFmtId="0" fontId="10" fillId="0" borderId="4" xfId="2" applyFont="1" applyFill="1" applyBorder="1" applyAlignment="1" applyProtection="1">
      <alignment horizontal="center" vertical="center" wrapText="1"/>
      <protection hidden="1"/>
    </xf>
  </cellXfs>
  <cellStyles count="1767">
    <cellStyle name="20% - Акцент1 2 2" xfId="3"/>
    <cellStyle name="20% - Акцент1 2 3" xfId="4"/>
    <cellStyle name="20% - Акцент1 2 4" xfId="5"/>
    <cellStyle name="20% - Акцент1 2 5" xfId="6"/>
    <cellStyle name="20% - Акцент1 2 6" xfId="7"/>
    <cellStyle name="20% - Акцент1 2 7" xfId="8"/>
    <cellStyle name="20% - Акцент1 3 2" xfId="9"/>
    <cellStyle name="20% - Акцент1 3 3" xfId="10"/>
    <cellStyle name="20% - Акцент1 3 4" xfId="11"/>
    <cellStyle name="20% - Акцент1 3 5" xfId="12"/>
    <cellStyle name="20% - Акцент1 3 6" xfId="13"/>
    <cellStyle name="20% - Акцент1 3 7" xfId="14"/>
    <cellStyle name="20% - Акцент1 4 2" xfId="15"/>
    <cellStyle name="20% - Акцент1 4 3" xfId="16"/>
    <cellStyle name="20% - Акцент1 4 4" xfId="17"/>
    <cellStyle name="20% - Акцент1 4 5" xfId="18"/>
    <cellStyle name="20% - Акцент1 4 6" xfId="19"/>
    <cellStyle name="20% - Акцент1 4 7" xfId="20"/>
    <cellStyle name="20% - Акцент1 5 2" xfId="21"/>
    <cellStyle name="20% - Акцент1 5 3" xfId="22"/>
    <cellStyle name="20% - Акцент1 5 4" xfId="23"/>
    <cellStyle name="20% - Акцент1 5 5" xfId="24"/>
    <cellStyle name="20% - Акцент1 5 6" xfId="25"/>
    <cellStyle name="20% - Акцент1 5 7" xfId="26"/>
    <cellStyle name="20% - Акцент1 6 2" xfId="27"/>
    <cellStyle name="20% - Акцент1 6 3" xfId="28"/>
    <cellStyle name="20% - Акцент1 6 4" xfId="29"/>
    <cellStyle name="20% - Акцент1 6 5" xfId="30"/>
    <cellStyle name="20% - Акцент1 6 6" xfId="31"/>
    <cellStyle name="20% - Акцент1 6 7" xfId="32"/>
    <cellStyle name="20% - Акцент2 2 2" xfId="33"/>
    <cellStyle name="20% - Акцент2 2 3" xfId="34"/>
    <cellStyle name="20% - Акцент2 2 4" xfId="35"/>
    <cellStyle name="20% - Акцент2 2 5" xfId="36"/>
    <cellStyle name="20% - Акцент2 2 6" xfId="37"/>
    <cellStyle name="20% - Акцент2 2 7" xfId="38"/>
    <cellStyle name="20% - Акцент2 3 2" xfId="39"/>
    <cellStyle name="20% - Акцент2 3 3" xfId="40"/>
    <cellStyle name="20% - Акцент2 3 4" xfId="41"/>
    <cellStyle name="20% - Акцент2 3 5" xfId="42"/>
    <cellStyle name="20% - Акцент2 3 6" xfId="43"/>
    <cellStyle name="20% - Акцент2 3 7" xfId="44"/>
    <cellStyle name="20% - Акцент2 4 2" xfId="45"/>
    <cellStyle name="20% - Акцент2 4 3" xfId="46"/>
    <cellStyle name="20% - Акцент2 4 4" xfId="47"/>
    <cellStyle name="20% - Акцент2 4 5" xfId="48"/>
    <cellStyle name="20% - Акцент2 4 6" xfId="49"/>
    <cellStyle name="20% - Акцент2 4 7" xfId="50"/>
    <cellStyle name="20% - Акцент2 5 2" xfId="51"/>
    <cellStyle name="20% - Акцент2 5 3" xfId="52"/>
    <cellStyle name="20% - Акцент2 5 4" xfId="53"/>
    <cellStyle name="20% - Акцент2 5 5" xfId="54"/>
    <cellStyle name="20% - Акцент2 5 6" xfId="55"/>
    <cellStyle name="20% - Акцент2 5 7" xfId="56"/>
    <cellStyle name="20% - Акцент2 6 2" xfId="57"/>
    <cellStyle name="20% - Акцент2 6 3" xfId="58"/>
    <cellStyle name="20% - Акцент2 6 4" xfId="59"/>
    <cellStyle name="20% - Акцент2 6 5" xfId="60"/>
    <cellStyle name="20% - Акцент2 6 6" xfId="61"/>
    <cellStyle name="20% - Акцент2 6 7" xfId="62"/>
    <cellStyle name="20% - Акцент3 2 2" xfId="63"/>
    <cellStyle name="20% - Акцент3 2 3" xfId="64"/>
    <cellStyle name="20% - Акцент3 2 4" xfId="65"/>
    <cellStyle name="20% - Акцент3 2 5" xfId="66"/>
    <cellStyle name="20% - Акцент3 2 6" xfId="67"/>
    <cellStyle name="20% - Акцент3 2 7" xfId="68"/>
    <cellStyle name="20% - Акцент3 3 2" xfId="69"/>
    <cellStyle name="20% - Акцент3 3 3" xfId="70"/>
    <cellStyle name="20% - Акцент3 3 4" xfId="71"/>
    <cellStyle name="20% - Акцент3 3 5" xfId="72"/>
    <cellStyle name="20% - Акцент3 3 6" xfId="73"/>
    <cellStyle name="20% - Акцент3 3 7" xfId="74"/>
    <cellStyle name="20% - Акцент3 4 2" xfId="75"/>
    <cellStyle name="20% - Акцент3 4 3" xfId="76"/>
    <cellStyle name="20% - Акцент3 4 4" xfId="77"/>
    <cellStyle name="20% - Акцент3 4 5" xfId="78"/>
    <cellStyle name="20% - Акцент3 4 6" xfId="79"/>
    <cellStyle name="20% - Акцент3 4 7" xfId="80"/>
    <cellStyle name="20% - Акцент3 5 2" xfId="81"/>
    <cellStyle name="20% - Акцент3 5 3" xfId="82"/>
    <cellStyle name="20% - Акцент3 5 4" xfId="83"/>
    <cellStyle name="20% - Акцент3 5 5" xfId="84"/>
    <cellStyle name="20% - Акцент3 5 6" xfId="85"/>
    <cellStyle name="20% - Акцент3 5 7" xfId="86"/>
    <cellStyle name="20% - Акцент3 6 2" xfId="87"/>
    <cellStyle name="20% - Акцент3 6 3" xfId="88"/>
    <cellStyle name="20% - Акцент3 6 4" xfId="89"/>
    <cellStyle name="20% - Акцент3 6 5" xfId="90"/>
    <cellStyle name="20% - Акцент3 6 6" xfId="91"/>
    <cellStyle name="20% - Акцент3 6 7" xfId="92"/>
    <cellStyle name="20% - Акцент4 2 2" xfId="93"/>
    <cellStyle name="20% - Акцент4 2 3" xfId="94"/>
    <cellStyle name="20% - Акцент4 2 4" xfId="95"/>
    <cellStyle name="20% - Акцент4 2 5" xfId="96"/>
    <cellStyle name="20% - Акцент4 2 6" xfId="97"/>
    <cellStyle name="20% - Акцент4 2 7" xfId="98"/>
    <cellStyle name="20% - Акцент4 3 2" xfId="99"/>
    <cellStyle name="20% - Акцент4 3 3" xfId="100"/>
    <cellStyle name="20% - Акцент4 3 4" xfId="101"/>
    <cellStyle name="20% - Акцент4 3 5" xfId="102"/>
    <cellStyle name="20% - Акцент4 3 6" xfId="103"/>
    <cellStyle name="20% - Акцент4 3 7" xfId="104"/>
    <cellStyle name="20% - Акцент4 4 2" xfId="105"/>
    <cellStyle name="20% - Акцент4 4 3" xfId="106"/>
    <cellStyle name="20% - Акцент4 4 4" xfId="107"/>
    <cellStyle name="20% - Акцент4 4 5" xfId="108"/>
    <cellStyle name="20% - Акцент4 4 6" xfId="109"/>
    <cellStyle name="20% - Акцент4 4 7" xfId="110"/>
    <cellStyle name="20% - Акцент4 5 2" xfId="111"/>
    <cellStyle name="20% - Акцент4 5 3" xfId="112"/>
    <cellStyle name="20% - Акцент4 5 4" xfId="113"/>
    <cellStyle name="20% - Акцент4 5 5" xfId="114"/>
    <cellStyle name="20% - Акцент4 5 6" xfId="115"/>
    <cellStyle name="20% - Акцент4 5 7" xfId="116"/>
    <cellStyle name="20% - Акцент4 6 2" xfId="117"/>
    <cellStyle name="20% - Акцент4 6 3" xfId="118"/>
    <cellStyle name="20% - Акцент4 6 4" xfId="119"/>
    <cellStyle name="20% - Акцент4 6 5" xfId="120"/>
    <cellStyle name="20% - Акцент4 6 6" xfId="121"/>
    <cellStyle name="20% - Акцент4 6 7" xfId="122"/>
    <cellStyle name="20% - Акцент5 2 2" xfId="123"/>
    <cellStyle name="20% - Акцент5 2 3" xfId="124"/>
    <cellStyle name="20% - Акцент5 2 4" xfId="125"/>
    <cellStyle name="20% - Акцент5 2 5" xfId="126"/>
    <cellStyle name="20% - Акцент5 2 6" xfId="127"/>
    <cellStyle name="20% - Акцент5 2 7" xfId="128"/>
    <cellStyle name="20% - Акцент5 3 2" xfId="129"/>
    <cellStyle name="20% - Акцент5 3 3" xfId="130"/>
    <cellStyle name="20% - Акцент5 3 4" xfId="131"/>
    <cellStyle name="20% - Акцент5 3 5" xfId="132"/>
    <cellStyle name="20% - Акцент5 3 6" xfId="133"/>
    <cellStyle name="20% - Акцент5 3 7" xfId="134"/>
    <cellStyle name="20% - Акцент5 4 2" xfId="135"/>
    <cellStyle name="20% - Акцент5 4 3" xfId="136"/>
    <cellStyle name="20% - Акцент5 4 4" xfId="137"/>
    <cellStyle name="20% - Акцент5 4 5" xfId="138"/>
    <cellStyle name="20% - Акцент5 4 6" xfId="139"/>
    <cellStyle name="20% - Акцент5 4 7" xfId="140"/>
    <cellStyle name="20% - Акцент5 5 2" xfId="141"/>
    <cellStyle name="20% - Акцент5 5 3" xfId="142"/>
    <cellStyle name="20% - Акцент5 5 4" xfId="143"/>
    <cellStyle name="20% - Акцент5 5 5" xfId="144"/>
    <cellStyle name="20% - Акцент5 5 6" xfId="145"/>
    <cellStyle name="20% - Акцент5 5 7" xfId="146"/>
    <cellStyle name="20% - Акцент5 6 2" xfId="147"/>
    <cellStyle name="20% - Акцент5 6 3" xfId="148"/>
    <cellStyle name="20% - Акцент5 6 4" xfId="149"/>
    <cellStyle name="20% - Акцент5 6 5" xfId="150"/>
    <cellStyle name="20% - Акцент5 6 6" xfId="151"/>
    <cellStyle name="20% - Акцент5 6 7" xfId="152"/>
    <cellStyle name="20% - Акцент6 2 2" xfId="153"/>
    <cellStyle name="20% - Акцент6 2 3" xfId="154"/>
    <cellStyle name="20% - Акцент6 2 4" xfId="155"/>
    <cellStyle name="20% - Акцент6 2 5" xfId="156"/>
    <cellStyle name="20% - Акцент6 2 6" xfId="157"/>
    <cellStyle name="20% - Акцент6 2 7" xfId="158"/>
    <cellStyle name="20% - Акцент6 3 2" xfId="159"/>
    <cellStyle name="20% - Акцент6 3 3" xfId="160"/>
    <cellStyle name="20% - Акцент6 3 4" xfId="161"/>
    <cellStyle name="20% - Акцент6 3 5" xfId="162"/>
    <cellStyle name="20% - Акцент6 3 6" xfId="163"/>
    <cellStyle name="20% - Акцент6 3 7" xfId="164"/>
    <cellStyle name="20% - Акцент6 4 2" xfId="165"/>
    <cellStyle name="20% - Акцент6 4 3" xfId="166"/>
    <cellStyle name="20% - Акцент6 4 4" xfId="167"/>
    <cellStyle name="20% - Акцент6 4 5" xfId="168"/>
    <cellStyle name="20% - Акцент6 4 6" xfId="169"/>
    <cellStyle name="20% - Акцент6 4 7" xfId="170"/>
    <cellStyle name="20% - Акцент6 5 2" xfId="171"/>
    <cellStyle name="20% - Акцент6 5 3" xfId="172"/>
    <cellStyle name="20% - Акцент6 5 4" xfId="173"/>
    <cellStyle name="20% - Акцент6 5 5" xfId="174"/>
    <cellStyle name="20% - Акцент6 5 6" xfId="175"/>
    <cellStyle name="20% - Акцент6 5 7" xfId="176"/>
    <cellStyle name="20% - Акцент6 6 2" xfId="177"/>
    <cellStyle name="20% - Акцент6 6 3" xfId="178"/>
    <cellStyle name="20% - Акцент6 6 4" xfId="179"/>
    <cellStyle name="20% - Акцент6 6 5" xfId="180"/>
    <cellStyle name="20% - Акцент6 6 6" xfId="181"/>
    <cellStyle name="20% - Акцент6 6 7" xfId="182"/>
    <cellStyle name="40% - Акцент1 2 2" xfId="183"/>
    <cellStyle name="40% - Акцент1 2 3" xfId="184"/>
    <cellStyle name="40% - Акцент1 2 4" xfId="185"/>
    <cellStyle name="40% - Акцент1 2 5" xfId="186"/>
    <cellStyle name="40% - Акцент1 2 6" xfId="187"/>
    <cellStyle name="40% - Акцент1 2 7" xfId="188"/>
    <cellStyle name="40% - Акцент1 3 2" xfId="189"/>
    <cellStyle name="40% - Акцент1 3 3" xfId="190"/>
    <cellStyle name="40% - Акцент1 3 4" xfId="191"/>
    <cellStyle name="40% - Акцент1 3 5" xfId="192"/>
    <cellStyle name="40% - Акцент1 3 6" xfId="193"/>
    <cellStyle name="40% - Акцент1 3 7" xfId="194"/>
    <cellStyle name="40% - Акцент1 4 2" xfId="195"/>
    <cellStyle name="40% - Акцент1 4 3" xfId="196"/>
    <cellStyle name="40% - Акцент1 4 4" xfId="197"/>
    <cellStyle name="40% - Акцент1 4 5" xfId="198"/>
    <cellStyle name="40% - Акцент1 4 6" xfId="199"/>
    <cellStyle name="40% - Акцент1 4 7" xfId="200"/>
    <cellStyle name="40% - Акцент1 5 2" xfId="201"/>
    <cellStyle name="40% - Акцент1 5 3" xfId="202"/>
    <cellStyle name="40% - Акцент1 5 4" xfId="203"/>
    <cellStyle name="40% - Акцент1 5 5" xfId="204"/>
    <cellStyle name="40% - Акцент1 5 6" xfId="205"/>
    <cellStyle name="40% - Акцент1 5 7" xfId="206"/>
    <cellStyle name="40% - Акцент1 6 2" xfId="207"/>
    <cellStyle name="40% - Акцент1 6 3" xfId="208"/>
    <cellStyle name="40% - Акцент1 6 4" xfId="209"/>
    <cellStyle name="40% - Акцент1 6 5" xfId="210"/>
    <cellStyle name="40% - Акцент1 6 6" xfId="211"/>
    <cellStyle name="40% - Акцент1 6 7" xfId="212"/>
    <cellStyle name="40% - Акцент2 2 2" xfId="213"/>
    <cellStyle name="40% - Акцент2 2 3" xfId="214"/>
    <cellStyle name="40% - Акцент2 2 4" xfId="215"/>
    <cellStyle name="40% - Акцент2 2 5" xfId="216"/>
    <cellStyle name="40% - Акцент2 2 6" xfId="217"/>
    <cellStyle name="40% - Акцент2 2 7" xfId="218"/>
    <cellStyle name="40% - Акцент2 3 2" xfId="219"/>
    <cellStyle name="40% - Акцент2 3 3" xfId="220"/>
    <cellStyle name="40% - Акцент2 3 4" xfId="221"/>
    <cellStyle name="40% - Акцент2 3 5" xfId="222"/>
    <cellStyle name="40% - Акцент2 3 6" xfId="223"/>
    <cellStyle name="40% - Акцент2 3 7" xfId="224"/>
    <cellStyle name="40% - Акцент2 4 2" xfId="225"/>
    <cellStyle name="40% - Акцент2 4 3" xfId="226"/>
    <cellStyle name="40% - Акцент2 4 4" xfId="227"/>
    <cellStyle name="40% - Акцент2 4 5" xfId="228"/>
    <cellStyle name="40% - Акцент2 4 6" xfId="229"/>
    <cellStyle name="40% - Акцент2 4 7" xfId="230"/>
    <cellStyle name="40% - Акцент2 5 2" xfId="231"/>
    <cellStyle name="40% - Акцент2 5 3" xfId="232"/>
    <cellStyle name="40% - Акцент2 5 4" xfId="233"/>
    <cellStyle name="40% - Акцент2 5 5" xfId="234"/>
    <cellStyle name="40% - Акцент2 5 6" xfId="235"/>
    <cellStyle name="40% - Акцент2 5 7" xfId="236"/>
    <cellStyle name="40% - Акцент2 6 2" xfId="237"/>
    <cellStyle name="40% - Акцент2 6 3" xfId="238"/>
    <cellStyle name="40% - Акцент2 6 4" xfId="239"/>
    <cellStyle name="40% - Акцент2 6 5" xfId="240"/>
    <cellStyle name="40% - Акцент2 6 6" xfId="241"/>
    <cellStyle name="40% - Акцент2 6 7" xfId="242"/>
    <cellStyle name="40% - Акцент3 2 2" xfId="243"/>
    <cellStyle name="40% - Акцент3 2 3" xfId="244"/>
    <cellStyle name="40% - Акцент3 2 4" xfId="245"/>
    <cellStyle name="40% - Акцент3 2 5" xfId="246"/>
    <cellStyle name="40% - Акцент3 2 6" xfId="247"/>
    <cellStyle name="40% - Акцент3 2 7" xfId="248"/>
    <cellStyle name="40% - Акцент3 3 2" xfId="249"/>
    <cellStyle name="40% - Акцент3 3 3" xfId="250"/>
    <cellStyle name="40% - Акцент3 3 4" xfId="251"/>
    <cellStyle name="40% - Акцент3 3 5" xfId="252"/>
    <cellStyle name="40% - Акцент3 3 6" xfId="253"/>
    <cellStyle name="40% - Акцент3 3 7" xfId="254"/>
    <cellStyle name="40% - Акцент3 4 2" xfId="255"/>
    <cellStyle name="40% - Акцент3 4 3" xfId="256"/>
    <cellStyle name="40% - Акцент3 4 4" xfId="257"/>
    <cellStyle name="40% - Акцент3 4 5" xfId="258"/>
    <cellStyle name="40% - Акцент3 4 6" xfId="259"/>
    <cellStyle name="40% - Акцент3 4 7" xfId="260"/>
    <cellStyle name="40% - Акцент3 5 2" xfId="261"/>
    <cellStyle name="40% - Акцент3 5 3" xfId="262"/>
    <cellStyle name="40% - Акцент3 5 4" xfId="263"/>
    <cellStyle name="40% - Акцент3 5 5" xfId="264"/>
    <cellStyle name="40% - Акцент3 5 6" xfId="265"/>
    <cellStyle name="40% - Акцент3 5 7" xfId="266"/>
    <cellStyle name="40% - Акцент3 6 2" xfId="267"/>
    <cellStyle name="40% - Акцент3 6 3" xfId="268"/>
    <cellStyle name="40% - Акцент3 6 4" xfId="269"/>
    <cellStyle name="40% - Акцент3 6 5" xfId="270"/>
    <cellStyle name="40% - Акцент3 6 6" xfId="271"/>
    <cellStyle name="40% - Акцент3 6 7" xfId="272"/>
    <cellStyle name="40% - Акцент4 2 2" xfId="273"/>
    <cellStyle name="40% - Акцент4 2 3" xfId="274"/>
    <cellStyle name="40% - Акцент4 2 4" xfId="275"/>
    <cellStyle name="40% - Акцент4 2 5" xfId="276"/>
    <cellStyle name="40% - Акцент4 2 6" xfId="277"/>
    <cellStyle name="40% - Акцент4 2 7" xfId="278"/>
    <cellStyle name="40% - Акцент4 3 2" xfId="279"/>
    <cellStyle name="40% - Акцент4 3 3" xfId="280"/>
    <cellStyle name="40% - Акцент4 3 4" xfId="281"/>
    <cellStyle name="40% - Акцент4 3 5" xfId="282"/>
    <cellStyle name="40% - Акцент4 3 6" xfId="283"/>
    <cellStyle name="40% - Акцент4 3 7" xfId="284"/>
    <cellStyle name="40% - Акцент4 4 2" xfId="285"/>
    <cellStyle name="40% - Акцент4 4 3" xfId="286"/>
    <cellStyle name="40% - Акцент4 4 4" xfId="287"/>
    <cellStyle name="40% - Акцент4 4 5" xfId="288"/>
    <cellStyle name="40% - Акцент4 4 6" xfId="289"/>
    <cellStyle name="40% - Акцент4 4 7" xfId="290"/>
    <cellStyle name="40% - Акцент4 5 2" xfId="291"/>
    <cellStyle name="40% - Акцент4 5 3" xfId="292"/>
    <cellStyle name="40% - Акцент4 5 4" xfId="293"/>
    <cellStyle name="40% - Акцент4 5 5" xfId="294"/>
    <cellStyle name="40% - Акцент4 5 6" xfId="295"/>
    <cellStyle name="40% - Акцент4 5 7" xfId="296"/>
    <cellStyle name="40% - Акцент4 6 2" xfId="297"/>
    <cellStyle name="40% - Акцент4 6 3" xfId="298"/>
    <cellStyle name="40% - Акцент4 6 4" xfId="299"/>
    <cellStyle name="40% - Акцент4 6 5" xfId="300"/>
    <cellStyle name="40% - Акцент4 6 6" xfId="301"/>
    <cellStyle name="40% - Акцент4 6 7" xfId="302"/>
    <cellStyle name="40% - Акцент5 2 2" xfId="303"/>
    <cellStyle name="40% - Акцент5 2 3" xfId="304"/>
    <cellStyle name="40% - Акцент5 2 4" xfId="305"/>
    <cellStyle name="40% - Акцент5 2 5" xfId="306"/>
    <cellStyle name="40% - Акцент5 2 6" xfId="307"/>
    <cellStyle name="40% - Акцент5 2 7" xfId="308"/>
    <cellStyle name="40% - Акцент5 3 2" xfId="309"/>
    <cellStyle name="40% - Акцент5 3 3" xfId="310"/>
    <cellStyle name="40% - Акцент5 3 4" xfId="311"/>
    <cellStyle name="40% - Акцент5 3 5" xfId="312"/>
    <cellStyle name="40% - Акцент5 3 6" xfId="313"/>
    <cellStyle name="40% - Акцент5 3 7" xfId="314"/>
    <cellStyle name="40% - Акцент5 4 2" xfId="315"/>
    <cellStyle name="40% - Акцент5 4 3" xfId="316"/>
    <cellStyle name="40% - Акцент5 4 4" xfId="317"/>
    <cellStyle name="40% - Акцент5 4 5" xfId="318"/>
    <cellStyle name="40% - Акцент5 4 6" xfId="319"/>
    <cellStyle name="40% - Акцент5 4 7" xfId="320"/>
    <cellStyle name="40% - Акцент5 5 2" xfId="321"/>
    <cellStyle name="40% - Акцент5 5 3" xfId="322"/>
    <cellStyle name="40% - Акцент5 5 4" xfId="323"/>
    <cellStyle name="40% - Акцент5 5 5" xfId="324"/>
    <cellStyle name="40% - Акцент5 5 6" xfId="325"/>
    <cellStyle name="40% - Акцент5 5 7" xfId="326"/>
    <cellStyle name="40% - Акцент5 6 2" xfId="327"/>
    <cellStyle name="40% - Акцент5 6 3" xfId="328"/>
    <cellStyle name="40% - Акцент5 6 4" xfId="329"/>
    <cellStyle name="40% - Акцент5 6 5" xfId="330"/>
    <cellStyle name="40% - Акцент5 6 6" xfId="331"/>
    <cellStyle name="40% - Акцент5 6 7" xfId="332"/>
    <cellStyle name="40% - Акцент6 2 2" xfId="333"/>
    <cellStyle name="40% - Акцент6 2 3" xfId="334"/>
    <cellStyle name="40% - Акцент6 2 4" xfId="335"/>
    <cellStyle name="40% - Акцент6 2 5" xfId="336"/>
    <cellStyle name="40% - Акцент6 2 6" xfId="337"/>
    <cellStyle name="40% - Акцент6 2 7" xfId="338"/>
    <cellStyle name="40% - Акцент6 3 2" xfId="339"/>
    <cellStyle name="40% - Акцент6 3 3" xfId="340"/>
    <cellStyle name="40% - Акцент6 3 4" xfId="341"/>
    <cellStyle name="40% - Акцент6 3 5" xfId="342"/>
    <cellStyle name="40% - Акцент6 3 6" xfId="343"/>
    <cellStyle name="40% - Акцент6 3 7" xfId="344"/>
    <cellStyle name="40% - Акцент6 4 2" xfId="345"/>
    <cellStyle name="40% - Акцент6 4 3" xfId="346"/>
    <cellStyle name="40% - Акцент6 4 4" xfId="347"/>
    <cellStyle name="40% - Акцент6 4 5" xfId="348"/>
    <cellStyle name="40% - Акцент6 4 6" xfId="349"/>
    <cellStyle name="40% - Акцент6 4 7" xfId="350"/>
    <cellStyle name="40% - Акцент6 5 2" xfId="351"/>
    <cellStyle name="40% - Акцент6 5 3" xfId="352"/>
    <cellStyle name="40% - Акцент6 5 4" xfId="353"/>
    <cellStyle name="40% - Акцент6 5 5" xfId="354"/>
    <cellStyle name="40% - Акцент6 5 6" xfId="355"/>
    <cellStyle name="40% - Акцент6 5 7" xfId="356"/>
    <cellStyle name="40% - Акцент6 6 2" xfId="357"/>
    <cellStyle name="40% - Акцент6 6 3" xfId="358"/>
    <cellStyle name="40% - Акцент6 6 4" xfId="359"/>
    <cellStyle name="40% - Акцент6 6 5" xfId="360"/>
    <cellStyle name="40% - Акцент6 6 6" xfId="361"/>
    <cellStyle name="40% - Акцент6 6 7" xfId="362"/>
    <cellStyle name="60% - Акцент1 2 2" xfId="363"/>
    <cellStyle name="60% - Акцент1 2 3" xfId="364"/>
    <cellStyle name="60% - Акцент1 2 4" xfId="365"/>
    <cellStyle name="60% - Акцент1 2 5" xfId="366"/>
    <cellStyle name="60% - Акцент1 2 6" xfId="367"/>
    <cellStyle name="60% - Акцент1 2 7" xfId="368"/>
    <cellStyle name="60% - Акцент1 3 2" xfId="369"/>
    <cellStyle name="60% - Акцент1 3 3" xfId="370"/>
    <cellStyle name="60% - Акцент1 3 4" xfId="371"/>
    <cellStyle name="60% - Акцент1 3 5" xfId="372"/>
    <cellStyle name="60% - Акцент1 3 6" xfId="373"/>
    <cellStyle name="60% - Акцент1 3 7" xfId="374"/>
    <cellStyle name="60% - Акцент1 4 2" xfId="375"/>
    <cellStyle name="60% - Акцент1 4 3" xfId="376"/>
    <cellStyle name="60% - Акцент1 4 4" xfId="377"/>
    <cellStyle name="60% - Акцент1 4 5" xfId="378"/>
    <cellStyle name="60% - Акцент1 4 6" xfId="379"/>
    <cellStyle name="60% - Акцент1 4 7" xfId="380"/>
    <cellStyle name="60% - Акцент1 5 2" xfId="381"/>
    <cellStyle name="60% - Акцент1 5 3" xfId="382"/>
    <cellStyle name="60% - Акцент1 5 4" xfId="383"/>
    <cellStyle name="60% - Акцент1 5 5" xfId="384"/>
    <cellStyle name="60% - Акцент1 5 6" xfId="385"/>
    <cellStyle name="60% - Акцент1 5 7" xfId="386"/>
    <cellStyle name="60% - Акцент1 6 2" xfId="387"/>
    <cellStyle name="60% - Акцент1 6 3" xfId="388"/>
    <cellStyle name="60% - Акцент1 6 4" xfId="389"/>
    <cellStyle name="60% - Акцент1 6 5" xfId="390"/>
    <cellStyle name="60% - Акцент1 6 6" xfId="391"/>
    <cellStyle name="60% - Акцент1 6 7" xfId="392"/>
    <cellStyle name="60% - Акцент2 2 2" xfId="393"/>
    <cellStyle name="60% - Акцент2 2 3" xfId="394"/>
    <cellStyle name="60% - Акцент2 2 4" xfId="395"/>
    <cellStyle name="60% - Акцент2 2 5" xfId="396"/>
    <cellStyle name="60% - Акцент2 2 6" xfId="397"/>
    <cellStyle name="60% - Акцент2 2 7" xfId="398"/>
    <cellStyle name="60% - Акцент2 3 2" xfId="399"/>
    <cellStyle name="60% - Акцент2 3 3" xfId="400"/>
    <cellStyle name="60% - Акцент2 3 4" xfId="401"/>
    <cellStyle name="60% - Акцент2 3 5" xfId="402"/>
    <cellStyle name="60% - Акцент2 3 6" xfId="403"/>
    <cellStyle name="60% - Акцент2 3 7" xfId="404"/>
    <cellStyle name="60% - Акцент2 4 2" xfId="405"/>
    <cellStyle name="60% - Акцент2 4 3" xfId="406"/>
    <cellStyle name="60% - Акцент2 4 4" xfId="407"/>
    <cellStyle name="60% - Акцент2 4 5" xfId="408"/>
    <cellStyle name="60% - Акцент2 4 6" xfId="409"/>
    <cellStyle name="60% - Акцент2 4 7" xfId="410"/>
    <cellStyle name="60% - Акцент2 5 2" xfId="411"/>
    <cellStyle name="60% - Акцент2 5 3" xfId="412"/>
    <cellStyle name="60% - Акцент2 5 4" xfId="413"/>
    <cellStyle name="60% - Акцент2 5 5" xfId="414"/>
    <cellStyle name="60% - Акцент2 5 6" xfId="415"/>
    <cellStyle name="60% - Акцент2 5 7" xfId="416"/>
    <cellStyle name="60% - Акцент2 6 2" xfId="417"/>
    <cellStyle name="60% - Акцент2 6 3" xfId="418"/>
    <cellStyle name="60% - Акцент2 6 4" xfId="419"/>
    <cellStyle name="60% - Акцент2 6 5" xfId="420"/>
    <cellStyle name="60% - Акцент2 6 6" xfId="421"/>
    <cellStyle name="60% - Акцент2 6 7" xfId="422"/>
    <cellStyle name="60% - Акцент3 2 2" xfId="423"/>
    <cellStyle name="60% - Акцент3 2 3" xfId="424"/>
    <cellStyle name="60% - Акцент3 2 4" xfId="425"/>
    <cellStyle name="60% - Акцент3 2 5" xfId="426"/>
    <cellStyle name="60% - Акцент3 2 6" xfId="427"/>
    <cellStyle name="60% - Акцент3 2 7" xfId="428"/>
    <cellStyle name="60% - Акцент3 3 2" xfId="429"/>
    <cellStyle name="60% - Акцент3 3 3" xfId="430"/>
    <cellStyle name="60% - Акцент3 3 4" xfId="431"/>
    <cellStyle name="60% - Акцент3 3 5" xfId="432"/>
    <cellStyle name="60% - Акцент3 3 6" xfId="433"/>
    <cellStyle name="60% - Акцент3 3 7" xfId="434"/>
    <cellStyle name="60% - Акцент3 4 2" xfId="435"/>
    <cellStyle name="60% - Акцент3 4 3" xfId="436"/>
    <cellStyle name="60% - Акцент3 4 4" xfId="437"/>
    <cellStyle name="60% - Акцент3 4 5" xfId="438"/>
    <cellStyle name="60% - Акцент3 4 6" xfId="439"/>
    <cellStyle name="60% - Акцент3 4 7" xfId="440"/>
    <cellStyle name="60% - Акцент3 5 2" xfId="441"/>
    <cellStyle name="60% - Акцент3 5 3" xfId="442"/>
    <cellStyle name="60% - Акцент3 5 4" xfId="443"/>
    <cellStyle name="60% - Акцент3 5 5" xfId="444"/>
    <cellStyle name="60% - Акцент3 5 6" xfId="445"/>
    <cellStyle name="60% - Акцент3 5 7" xfId="446"/>
    <cellStyle name="60% - Акцент3 6 2" xfId="447"/>
    <cellStyle name="60% - Акцент3 6 3" xfId="448"/>
    <cellStyle name="60% - Акцент3 6 4" xfId="449"/>
    <cellStyle name="60% - Акцент3 6 5" xfId="450"/>
    <cellStyle name="60% - Акцент3 6 6" xfId="451"/>
    <cellStyle name="60% - Акцент3 6 7" xfId="452"/>
    <cellStyle name="60% - Акцент4 2 2" xfId="453"/>
    <cellStyle name="60% - Акцент4 2 3" xfId="454"/>
    <cellStyle name="60% - Акцент4 2 4" xfId="455"/>
    <cellStyle name="60% - Акцент4 2 5" xfId="456"/>
    <cellStyle name="60% - Акцент4 2 6" xfId="457"/>
    <cellStyle name="60% - Акцент4 2 7" xfId="458"/>
    <cellStyle name="60% - Акцент4 3 2" xfId="459"/>
    <cellStyle name="60% - Акцент4 3 3" xfId="460"/>
    <cellStyle name="60% - Акцент4 3 4" xfId="461"/>
    <cellStyle name="60% - Акцент4 3 5" xfId="462"/>
    <cellStyle name="60% - Акцент4 3 6" xfId="463"/>
    <cellStyle name="60% - Акцент4 3 7" xfId="464"/>
    <cellStyle name="60% - Акцент4 4 2" xfId="465"/>
    <cellStyle name="60% - Акцент4 4 3" xfId="466"/>
    <cellStyle name="60% - Акцент4 4 4" xfId="467"/>
    <cellStyle name="60% - Акцент4 4 5" xfId="468"/>
    <cellStyle name="60% - Акцент4 4 6" xfId="469"/>
    <cellStyle name="60% - Акцент4 4 7" xfId="470"/>
    <cellStyle name="60% - Акцент4 5 2" xfId="471"/>
    <cellStyle name="60% - Акцент4 5 3" xfId="472"/>
    <cellStyle name="60% - Акцент4 5 4" xfId="473"/>
    <cellStyle name="60% - Акцент4 5 5" xfId="474"/>
    <cellStyle name="60% - Акцент4 5 6" xfId="475"/>
    <cellStyle name="60% - Акцент4 5 7" xfId="476"/>
    <cellStyle name="60% - Акцент4 6 2" xfId="477"/>
    <cellStyle name="60% - Акцент4 6 3" xfId="478"/>
    <cellStyle name="60% - Акцент4 6 4" xfId="479"/>
    <cellStyle name="60% - Акцент4 6 5" xfId="480"/>
    <cellStyle name="60% - Акцент4 6 6" xfId="481"/>
    <cellStyle name="60% - Акцент4 6 7" xfId="482"/>
    <cellStyle name="60% - Акцент5 2 2" xfId="483"/>
    <cellStyle name="60% - Акцент5 2 3" xfId="484"/>
    <cellStyle name="60% - Акцент5 2 4" xfId="485"/>
    <cellStyle name="60% - Акцент5 2 5" xfId="486"/>
    <cellStyle name="60% - Акцент5 2 6" xfId="487"/>
    <cellStyle name="60% - Акцент5 2 7" xfId="488"/>
    <cellStyle name="60% - Акцент5 3 2" xfId="489"/>
    <cellStyle name="60% - Акцент5 3 3" xfId="490"/>
    <cellStyle name="60% - Акцент5 3 4" xfId="491"/>
    <cellStyle name="60% - Акцент5 3 5" xfId="492"/>
    <cellStyle name="60% - Акцент5 3 6" xfId="493"/>
    <cellStyle name="60% - Акцент5 3 7" xfId="494"/>
    <cellStyle name="60% - Акцент5 4 2" xfId="495"/>
    <cellStyle name="60% - Акцент5 4 3" xfId="496"/>
    <cellStyle name="60% - Акцент5 4 4" xfId="497"/>
    <cellStyle name="60% - Акцент5 4 5" xfId="498"/>
    <cellStyle name="60% - Акцент5 4 6" xfId="499"/>
    <cellStyle name="60% - Акцент5 4 7" xfId="500"/>
    <cellStyle name="60% - Акцент5 5 2" xfId="501"/>
    <cellStyle name="60% - Акцент5 5 3" xfId="502"/>
    <cellStyle name="60% - Акцент5 5 4" xfId="503"/>
    <cellStyle name="60% - Акцент5 5 5" xfId="504"/>
    <cellStyle name="60% - Акцент5 5 6" xfId="505"/>
    <cellStyle name="60% - Акцент5 5 7" xfId="506"/>
    <cellStyle name="60% - Акцент5 6 2" xfId="507"/>
    <cellStyle name="60% - Акцент5 6 3" xfId="508"/>
    <cellStyle name="60% - Акцент5 6 4" xfId="509"/>
    <cellStyle name="60% - Акцент5 6 5" xfId="510"/>
    <cellStyle name="60% - Акцент5 6 6" xfId="511"/>
    <cellStyle name="60% - Акцент5 6 7" xfId="512"/>
    <cellStyle name="60% - Акцент6 2 2" xfId="513"/>
    <cellStyle name="60% - Акцент6 2 3" xfId="514"/>
    <cellStyle name="60% - Акцент6 2 4" xfId="515"/>
    <cellStyle name="60% - Акцент6 2 5" xfId="516"/>
    <cellStyle name="60% - Акцент6 2 6" xfId="517"/>
    <cellStyle name="60% - Акцент6 2 7" xfId="518"/>
    <cellStyle name="60% - Акцент6 3 2" xfId="519"/>
    <cellStyle name="60% - Акцент6 3 3" xfId="520"/>
    <cellStyle name="60% - Акцент6 3 4" xfId="521"/>
    <cellStyle name="60% - Акцент6 3 5" xfId="522"/>
    <cellStyle name="60% - Акцент6 3 6" xfId="523"/>
    <cellStyle name="60% - Акцент6 3 7" xfId="524"/>
    <cellStyle name="60% - Акцент6 4 2" xfId="525"/>
    <cellStyle name="60% - Акцент6 4 3" xfId="526"/>
    <cellStyle name="60% - Акцент6 4 4" xfId="527"/>
    <cellStyle name="60% - Акцент6 4 5" xfId="528"/>
    <cellStyle name="60% - Акцент6 4 6" xfId="529"/>
    <cellStyle name="60% - Акцент6 4 7" xfId="530"/>
    <cellStyle name="60% - Акцент6 5 2" xfId="531"/>
    <cellStyle name="60% - Акцент6 5 3" xfId="532"/>
    <cellStyle name="60% - Акцент6 5 4" xfId="533"/>
    <cellStyle name="60% - Акцент6 5 5" xfId="534"/>
    <cellStyle name="60% - Акцент6 5 6" xfId="535"/>
    <cellStyle name="60% - Акцент6 5 7" xfId="536"/>
    <cellStyle name="60% - Акцент6 6 2" xfId="537"/>
    <cellStyle name="60% - Акцент6 6 3" xfId="538"/>
    <cellStyle name="60% - Акцент6 6 4" xfId="539"/>
    <cellStyle name="60% - Акцент6 6 5" xfId="540"/>
    <cellStyle name="60% - Акцент6 6 6" xfId="541"/>
    <cellStyle name="60% - Акцент6 6 7" xfId="542"/>
    <cellStyle name="Comma [0]_laroux" xfId="543"/>
    <cellStyle name="Comma_DSPLIST" xfId="544"/>
    <cellStyle name="Currency [0]" xfId="545"/>
    <cellStyle name="Currency [0] 2" xfId="546"/>
    <cellStyle name="Currency [0] 3" xfId="547"/>
    <cellStyle name="Currency [0] 4" xfId="548"/>
    <cellStyle name="Currency [0]_DSPLIST" xfId="549"/>
    <cellStyle name="Currency_DSPLIST" xfId="550"/>
    <cellStyle name="Euro" xfId="551"/>
    <cellStyle name="Milliers [0]_Conversion Summary" xfId="552"/>
    <cellStyle name="Milliers_Conversion Summary" xfId="553"/>
    <cellStyle name="Monйtaire [0]_Conversion Summary" xfId="554"/>
    <cellStyle name="Monйtaire_Conversion Summary" xfId="555"/>
    <cellStyle name="Normal_Assump." xfId="556"/>
    <cellStyle name="Normal1" xfId="557"/>
    <cellStyle name="Price_Body" xfId="558"/>
    <cellStyle name="Акцент1 2 2" xfId="559"/>
    <cellStyle name="Акцент1 2 3" xfId="560"/>
    <cellStyle name="Акцент1 2 4" xfId="561"/>
    <cellStyle name="Акцент1 2 5" xfId="562"/>
    <cellStyle name="Акцент1 2 6" xfId="563"/>
    <cellStyle name="Акцент1 2 7" xfId="564"/>
    <cellStyle name="Акцент1 3 2" xfId="565"/>
    <cellStyle name="Акцент1 3 3" xfId="566"/>
    <cellStyle name="Акцент1 3 4" xfId="567"/>
    <cellStyle name="Акцент1 3 5" xfId="568"/>
    <cellStyle name="Акцент1 3 6" xfId="569"/>
    <cellStyle name="Акцент1 3 7" xfId="570"/>
    <cellStyle name="Акцент1 4 2" xfId="571"/>
    <cellStyle name="Акцент1 4 3" xfId="572"/>
    <cellStyle name="Акцент1 4 4" xfId="573"/>
    <cellStyle name="Акцент1 4 5" xfId="574"/>
    <cellStyle name="Акцент1 4 6" xfId="575"/>
    <cellStyle name="Акцент1 4 7" xfId="576"/>
    <cellStyle name="Акцент1 5 2" xfId="577"/>
    <cellStyle name="Акцент1 5 3" xfId="578"/>
    <cellStyle name="Акцент1 5 4" xfId="579"/>
    <cellStyle name="Акцент1 5 5" xfId="580"/>
    <cellStyle name="Акцент1 5 6" xfId="581"/>
    <cellStyle name="Акцент1 5 7" xfId="582"/>
    <cellStyle name="Акцент1 6 2" xfId="583"/>
    <cellStyle name="Акцент1 6 3" xfId="584"/>
    <cellStyle name="Акцент1 6 4" xfId="585"/>
    <cellStyle name="Акцент1 6 5" xfId="586"/>
    <cellStyle name="Акцент1 6 6" xfId="587"/>
    <cellStyle name="Акцент1 6 7" xfId="588"/>
    <cellStyle name="Акцент2 2 2" xfId="589"/>
    <cellStyle name="Акцент2 2 3" xfId="590"/>
    <cellStyle name="Акцент2 2 4" xfId="591"/>
    <cellStyle name="Акцент2 2 5" xfId="592"/>
    <cellStyle name="Акцент2 2 6" xfId="593"/>
    <cellStyle name="Акцент2 2 7" xfId="594"/>
    <cellStyle name="Акцент2 3 2" xfId="595"/>
    <cellStyle name="Акцент2 3 3" xfId="596"/>
    <cellStyle name="Акцент2 3 4" xfId="597"/>
    <cellStyle name="Акцент2 3 5" xfId="598"/>
    <cellStyle name="Акцент2 3 6" xfId="599"/>
    <cellStyle name="Акцент2 3 7" xfId="600"/>
    <cellStyle name="Акцент2 4 2" xfId="601"/>
    <cellStyle name="Акцент2 4 3" xfId="602"/>
    <cellStyle name="Акцент2 4 4" xfId="603"/>
    <cellStyle name="Акцент2 4 5" xfId="604"/>
    <cellStyle name="Акцент2 4 6" xfId="605"/>
    <cellStyle name="Акцент2 4 7" xfId="606"/>
    <cellStyle name="Акцент2 5 2" xfId="607"/>
    <cellStyle name="Акцент2 5 3" xfId="608"/>
    <cellStyle name="Акцент2 5 4" xfId="609"/>
    <cellStyle name="Акцент2 5 5" xfId="610"/>
    <cellStyle name="Акцент2 5 6" xfId="611"/>
    <cellStyle name="Акцент2 5 7" xfId="612"/>
    <cellStyle name="Акцент2 6 2" xfId="613"/>
    <cellStyle name="Акцент2 6 3" xfId="614"/>
    <cellStyle name="Акцент2 6 4" xfId="615"/>
    <cellStyle name="Акцент2 6 5" xfId="616"/>
    <cellStyle name="Акцент2 6 6" xfId="617"/>
    <cellStyle name="Акцент2 6 7" xfId="618"/>
    <cellStyle name="Акцент3 2 2" xfId="619"/>
    <cellStyle name="Акцент3 2 3" xfId="620"/>
    <cellStyle name="Акцент3 2 4" xfId="621"/>
    <cellStyle name="Акцент3 2 5" xfId="622"/>
    <cellStyle name="Акцент3 2 6" xfId="623"/>
    <cellStyle name="Акцент3 2 7" xfId="624"/>
    <cellStyle name="Акцент3 3 2" xfId="625"/>
    <cellStyle name="Акцент3 3 3" xfId="626"/>
    <cellStyle name="Акцент3 3 4" xfId="627"/>
    <cellStyle name="Акцент3 3 5" xfId="628"/>
    <cellStyle name="Акцент3 3 6" xfId="629"/>
    <cellStyle name="Акцент3 3 7" xfId="630"/>
    <cellStyle name="Акцент3 4 2" xfId="631"/>
    <cellStyle name="Акцент3 4 3" xfId="632"/>
    <cellStyle name="Акцент3 4 4" xfId="633"/>
    <cellStyle name="Акцент3 4 5" xfId="634"/>
    <cellStyle name="Акцент3 4 6" xfId="635"/>
    <cellStyle name="Акцент3 4 7" xfId="636"/>
    <cellStyle name="Акцент3 5 2" xfId="637"/>
    <cellStyle name="Акцент3 5 3" xfId="638"/>
    <cellStyle name="Акцент3 5 4" xfId="639"/>
    <cellStyle name="Акцент3 5 5" xfId="640"/>
    <cellStyle name="Акцент3 5 6" xfId="641"/>
    <cellStyle name="Акцент3 5 7" xfId="642"/>
    <cellStyle name="Акцент3 6 2" xfId="643"/>
    <cellStyle name="Акцент3 6 3" xfId="644"/>
    <cellStyle name="Акцент3 6 4" xfId="645"/>
    <cellStyle name="Акцент3 6 5" xfId="646"/>
    <cellStyle name="Акцент3 6 6" xfId="647"/>
    <cellStyle name="Акцент3 6 7" xfId="648"/>
    <cellStyle name="Акцент4 2 2" xfId="649"/>
    <cellStyle name="Акцент4 2 3" xfId="650"/>
    <cellStyle name="Акцент4 2 4" xfId="651"/>
    <cellStyle name="Акцент4 2 5" xfId="652"/>
    <cellStyle name="Акцент4 2 6" xfId="653"/>
    <cellStyle name="Акцент4 2 7" xfId="654"/>
    <cellStyle name="Акцент4 3 2" xfId="655"/>
    <cellStyle name="Акцент4 3 3" xfId="656"/>
    <cellStyle name="Акцент4 3 4" xfId="657"/>
    <cellStyle name="Акцент4 3 5" xfId="658"/>
    <cellStyle name="Акцент4 3 6" xfId="659"/>
    <cellStyle name="Акцент4 3 7" xfId="660"/>
    <cellStyle name="Акцент4 4 2" xfId="661"/>
    <cellStyle name="Акцент4 4 3" xfId="662"/>
    <cellStyle name="Акцент4 4 4" xfId="663"/>
    <cellStyle name="Акцент4 4 5" xfId="664"/>
    <cellStyle name="Акцент4 4 6" xfId="665"/>
    <cellStyle name="Акцент4 4 7" xfId="666"/>
    <cellStyle name="Акцент4 5 2" xfId="667"/>
    <cellStyle name="Акцент4 5 3" xfId="668"/>
    <cellStyle name="Акцент4 5 4" xfId="669"/>
    <cellStyle name="Акцент4 5 5" xfId="670"/>
    <cellStyle name="Акцент4 5 6" xfId="671"/>
    <cellStyle name="Акцент4 5 7" xfId="672"/>
    <cellStyle name="Акцент4 6 2" xfId="673"/>
    <cellStyle name="Акцент4 6 3" xfId="674"/>
    <cellStyle name="Акцент4 6 4" xfId="675"/>
    <cellStyle name="Акцент4 6 5" xfId="676"/>
    <cellStyle name="Акцент4 6 6" xfId="677"/>
    <cellStyle name="Акцент4 6 7" xfId="678"/>
    <cellStyle name="Акцент5 2 2" xfId="679"/>
    <cellStyle name="Акцент5 2 3" xfId="680"/>
    <cellStyle name="Акцент5 2 4" xfId="681"/>
    <cellStyle name="Акцент5 2 5" xfId="682"/>
    <cellStyle name="Акцент5 2 6" xfId="683"/>
    <cellStyle name="Акцент5 2 7" xfId="684"/>
    <cellStyle name="Акцент5 3 2" xfId="685"/>
    <cellStyle name="Акцент5 3 3" xfId="686"/>
    <cellStyle name="Акцент5 3 4" xfId="687"/>
    <cellStyle name="Акцент5 3 5" xfId="688"/>
    <cellStyle name="Акцент5 3 6" xfId="689"/>
    <cellStyle name="Акцент5 3 7" xfId="690"/>
    <cellStyle name="Акцент5 4 2" xfId="691"/>
    <cellStyle name="Акцент5 4 3" xfId="692"/>
    <cellStyle name="Акцент5 4 4" xfId="693"/>
    <cellStyle name="Акцент5 4 5" xfId="694"/>
    <cellStyle name="Акцент5 4 6" xfId="695"/>
    <cellStyle name="Акцент5 4 7" xfId="696"/>
    <cellStyle name="Акцент5 5 2" xfId="697"/>
    <cellStyle name="Акцент5 5 3" xfId="698"/>
    <cellStyle name="Акцент5 5 4" xfId="699"/>
    <cellStyle name="Акцент5 5 5" xfId="700"/>
    <cellStyle name="Акцент5 5 6" xfId="701"/>
    <cellStyle name="Акцент5 5 7" xfId="702"/>
    <cellStyle name="Акцент5 6 2" xfId="703"/>
    <cellStyle name="Акцент5 6 3" xfId="704"/>
    <cellStyle name="Акцент5 6 4" xfId="705"/>
    <cellStyle name="Акцент5 6 5" xfId="706"/>
    <cellStyle name="Акцент5 6 6" xfId="707"/>
    <cellStyle name="Акцент5 6 7" xfId="708"/>
    <cellStyle name="Акцент6 2 2" xfId="709"/>
    <cellStyle name="Акцент6 2 3" xfId="710"/>
    <cellStyle name="Акцент6 2 4" xfId="711"/>
    <cellStyle name="Акцент6 2 5" xfId="712"/>
    <cellStyle name="Акцент6 2 6" xfId="713"/>
    <cellStyle name="Акцент6 2 7" xfId="714"/>
    <cellStyle name="Акцент6 3 2" xfId="715"/>
    <cellStyle name="Акцент6 3 3" xfId="716"/>
    <cellStyle name="Акцент6 3 4" xfId="717"/>
    <cellStyle name="Акцент6 3 5" xfId="718"/>
    <cellStyle name="Акцент6 3 6" xfId="719"/>
    <cellStyle name="Акцент6 3 7" xfId="720"/>
    <cellStyle name="Акцент6 4 2" xfId="721"/>
    <cellStyle name="Акцент6 4 3" xfId="722"/>
    <cellStyle name="Акцент6 4 4" xfId="723"/>
    <cellStyle name="Акцент6 4 5" xfId="724"/>
    <cellStyle name="Акцент6 4 6" xfId="725"/>
    <cellStyle name="Акцент6 4 7" xfId="726"/>
    <cellStyle name="Акцент6 5 2" xfId="727"/>
    <cellStyle name="Акцент6 5 3" xfId="728"/>
    <cellStyle name="Акцент6 5 4" xfId="729"/>
    <cellStyle name="Акцент6 5 5" xfId="730"/>
    <cellStyle name="Акцент6 5 6" xfId="731"/>
    <cellStyle name="Акцент6 5 7" xfId="732"/>
    <cellStyle name="Акцент6 6 2" xfId="733"/>
    <cellStyle name="Акцент6 6 3" xfId="734"/>
    <cellStyle name="Акцент6 6 4" xfId="735"/>
    <cellStyle name="Акцент6 6 5" xfId="736"/>
    <cellStyle name="Акцент6 6 6" xfId="737"/>
    <cellStyle name="Акцент6 6 7" xfId="738"/>
    <cellStyle name="Беззащитный" xfId="739"/>
    <cellStyle name="Ввод  2 2" xfId="740"/>
    <cellStyle name="Ввод  2 3" xfId="741"/>
    <cellStyle name="Ввод  2 4" xfId="742"/>
    <cellStyle name="Ввод  2 5" xfId="743"/>
    <cellStyle name="Ввод  2 6" xfId="744"/>
    <cellStyle name="Ввод  2 7" xfId="745"/>
    <cellStyle name="Ввод  3 2" xfId="746"/>
    <cellStyle name="Ввод  3 3" xfId="747"/>
    <cellStyle name="Ввод  3 4" xfId="748"/>
    <cellStyle name="Ввод  3 5" xfId="749"/>
    <cellStyle name="Ввод  3 6" xfId="750"/>
    <cellStyle name="Ввод  3 7" xfId="751"/>
    <cellStyle name="Ввод  4 2" xfId="752"/>
    <cellStyle name="Ввод  4 3" xfId="753"/>
    <cellStyle name="Ввод  4 4" xfId="754"/>
    <cellStyle name="Ввод  4 5" xfId="755"/>
    <cellStyle name="Ввод  4 6" xfId="756"/>
    <cellStyle name="Ввод  4 7" xfId="757"/>
    <cellStyle name="Ввод  5 2" xfId="758"/>
    <cellStyle name="Ввод  5 3" xfId="759"/>
    <cellStyle name="Ввод  5 4" xfId="760"/>
    <cellStyle name="Ввод  5 5" xfId="761"/>
    <cellStyle name="Ввод  5 6" xfId="762"/>
    <cellStyle name="Ввод  5 7" xfId="763"/>
    <cellStyle name="Ввод  6 2" xfId="764"/>
    <cellStyle name="Ввод  6 3" xfId="765"/>
    <cellStyle name="Ввод  6 4" xfId="766"/>
    <cellStyle name="Ввод  6 5" xfId="767"/>
    <cellStyle name="Ввод  6 6" xfId="768"/>
    <cellStyle name="Ввод  6 7" xfId="769"/>
    <cellStyle name="Вывод 2 2" xfId="770"/>
    <cellStyle name="Вывод 2 3" xfId="771"/>
    <cellStyle name="Вывод 2 4" xfId="772"/>
    <cellStyle name="Вывод 2 5" xfId="773"/>
    <cellStyle name="Вывод 2 6" xfId="774"/>
    <cellStyle name="Вывод 2 7" xfId="775"/>
    <cellStyle name="Вывод 3 2" xfId="776"/>
    <cellStyle name="Вывод 3 3" xfId="777"/>
    <cellStyle name="Вывод 3 4" xfId="778"/>
    <cellStyle name="Вывод 3 5" xfId="779"/>
    <cellStyle name="Вывод 3 6" xfId="780"/>
    <cellStyle name="Вывод 3 7" xfId="781"/>
    <cellStyle name="Вывод 4 2" xfId="782"/>
    <cellStyle name="Вывод 4 3" xfId="783"/>
    <cellStyle name="Вывод 4 4" xfId="784"/>
    <cellStyle name="Вывод 4 5" xfId="785"/>
    <cellStyle name="Вывод 4 6" xfId="786"/>
    <cellStyle name="Вывод 4 7" xfId="787"/>
    <cellStyle name="Вывод 5 2" xfId="788"/>
    <cellStyle name="Вывод 5 3" xfId="789"/>
    <cellStyle name="Вывод 5 4" xfId="790"/>
    <cellStyle name="Вывод 5 5" xfId="791"/>
    <cellStyle name="Вывод 5 6" xfId="792"/>
    <cellStyle name="Вывод 5 7" xfId="793"/>
    <cellStyle name="Вывод 6 2" xfId="794"/>
    <cellStyle name="Вывод 6 3" xfId="795"/>
    <cellStyle name="Вывод 6 4" xfId="796"/>
    <cellStyle name="Вывод 6 5" xfId="797"/>
    <cellStyle name="Вывод 6 6" xfId="798"/>
    <cellStyle name="Вывод 6 7" xfId="799"/>
    <cellStyle name="Вычисление 2 2" xfId="800"/>
    <cellStyle name="Вычисление 2 3" xfId="801"/>
    <cellStyle name="Вычисление 2 4" xfId="802"/>
    <cellStyle name="Вычисление 2 5" xfId="803"/>
    <cellStyle name="Вычисление 2 6" xfId="804"/>
    <cellStyle name="Вычисление 2 7" xfId="805"/>
    <cellStyle name="Вычисление 3 2" xfId="806"/>
    <cellStyle name="Вычисление 3 3" xfId="807"/>
    <cellStyle name="Вычисление 3 4" xfId="808"/>
    <cellStyle name="Вычисление 3 5" xfId="809"/>
    <cellStyle name="Вычисление 3 6" xfId="810"/>
    <cellStyle name="Вычисление 3 7" xfId="811"/>
    <cellStyle name="Вычисление 4 2" xfId="812"/>
    <cellStyle name="Вычисление 4 3" xfId="813"/>
    <cellStyle name="Вычисление 4 4" xfId="814"/>
    <cellStyle name="Вычисление 4 5" xfId="815"/>
    <cellStyle name="Вычисление 4 6" xfId="816"/>
    <cellStyle name="Вычисление 4 7" xfId="817"/>
    <cellStyle name="Вычисление 5 2" xfId="818"/>
    <cellStyle name="Вычисление 5 3" xfId="819"/>
    <cellStyle name="Вычисление 5 4" xfId="820"/>
    <cellStyle name="Вычисление 5 5" xfId="821"/>
    <cellStyle name="Вычисление 5 6" xfId="822"/>
    <cellStyle name="Вычисление 5 7" xfId="823"/>
    <cellStyle name="Вычисление 6 2" xfId="824"/>
    <cellStyle name="Вычисление 6 3" xfId="825"/>
    <cellStyle name="Вычисление 6 4" xfId="826"/>
    <cellStyle name="Вычисление 6 5" xfId="827"/>
    <cellStyle name="Вычисление 6 6" xfId="828"/>
    <cellStyle name="Вычисление 6 7" xfId="829"/>
    <cellStyle name="Гиперссылка 27" xfId="830"/>
    <cellStyle name="Гиперссылка 28" xfId="831"/>
    <cellStyle name="Заголовок" xfId="832"/>
    <cellStyle name="Заголовок 1 2 2" xfId="833"/>
    <cellStyle name="Заголовок 1 2 3" xfId="834"/>
    <cellStyle name="Заголовок 1 2 4" xfId="835"/>
    <cellStyle name="Заголовок 1 2 5" xfId="836"/>
    <cellStyle name="Заголовок 1 2 6" xfId="837"/>
    <cellStyle name="Заголовок 1 2 7" xfId="838"/>
    <cellStyle name="Заголовок 1 3 2" xfId="839"/>
    <cellStyle name="Заголовок 1 3 3" xfId="840"/>
    <cellStyle name="Заголовок 1 3 4" xfId="841"/>
    <cellStyle name="Заголовок 1 3 5" xfId="842"/>
    <cellStyle name="Заголовок 1 3 6" xfId="843"/>
    <cellStyle name="Заголовок 1 3 7" xfId="844"/>
    <cellStyle name="Заголовок 1 4 2" xfId="845"/>
    <cellStyle name="Заголовок 1 4 3" xfId="846"/>
    <cellStyle name="Заголовок 1 4 4" xfId="847"/>
    <cellStyle name="Заголовок 1 4 5" xfId="848"/>
    <cellStyle name="Заголовок 1 4 6" xfId="849"/>
    <cellStyle name="Заголовок 1 4 7" xfId="850"/>
    <cellStyle name="Заголовок 1 5 2" xfId="851"/>
    <cellStyle name="Заголовок 1 5 3" xfId="852"/>
    <cellStyle name="Заголовок 1 5 4" xfId="853"/>
    <cellStyle name="Заголовок 1 5 5" xfId="854"/>
    <cellStyle name="Заголовок 1 5 6" xfId="855"/>
    <cellStyle name="Заголовок 1 5 7" xfId="856"/>
    <cellStyle name="Заголовок 1 6 2" xfId="857"/>
    <cellStyle name="Заголовок 1 6 3" xfId="858"/>
    <cellStyle name="Заголовок 1 6 4" xfId="859"/>
    <cellStyle name="Заголовок 1 6 5" xfId="860"/>
    <cellStyle name="Заголовок 1 6 6" xfId="861"/>
    <cellStyle name="Заголовок 1 6 7" xfId="862"/>
    <cellStyle name="Заголовок 2 2 2" xfId="863"/>
    <cellStyle name="Заголовок 2 2 3" xfId="864"/>
    <cellStyle name="Заголовок 2 2 4" xfId="865"/>
    <cellStyle name="Заголовок 2 2 5" xfId="866"/>
    <cellStyle name="Заголовок 2 2 6" xfId="867"/>
    <cellStyle name="Заголовок 2 2 7" xfId="868"/>
    <cellStyle name="Заголовок 2 3 2" xfId="869"/>
    <cellStyle name="Заголовок 2 3 3" xfId="870"/>
    <cellStyle name="Заголовок 2 3 4" xfId="871"/>
    <cellStyle name="Заголовок 2 3 5" xfId="872"/>
    <cellStyle name="Заголовок 2 3 6" xfId="873"/>
    <cellStyle name="Заголовок 2 3 7" xfId="874"/>
    <cellStyle name="Заголовок 2 4 2" xfId="875"/>
    <cellStyle name="Заголовок 2 4 3" xfId="876"/>
    <cellStyle name="Заголовок 2 4 4" xfId="877"/>
    <cellStyle name="Заголовок 2 4 5" xfId="878"/>
    <cellStyle name="Заголовок 2 4 6" xfId="879"/>
    <cellStyle name="Заголовок 2 4 7" xfId="880"/>
    <cellStyle name="Заголовок 2 5 2" xfId="881"/>
    <cellStyle name="Заголовок 2 5 3" xfId="882"/>
    <cellStyle name="Заголовок 2 5 4" xfId="883"/>
    <cellStyle name="Заголовок 2 5 5" xfId="884"/>
    <cellStyle name="Заголовок 2 5 6" xfId="885"/>
    <cellStyle name="Заголовок 2 5 7" xfId="886"/>
    <cellStyle name="Заголовок 2 6 2" xfId="887"/>
    <cellStyle name="Заголовок 2 6 3" xfId="888"/>
    <cellStyle name="Заголовок 2 6 4" xfId="889"/>
    <cellStyle name="Заголовок 2 6 5" xfId="890"/>
    <cellStyle name="Заголовок 2 6 6" xfId="891"/>
    <cellStyle name="Заголовок 2 6 7" xfId="892"/>
    <cellStyle name="Заголовок 3 2 2" xfId="893"/>
    <cellStyle name="Заголовок 3 2 3" xfId="894"/>
    <cellStyle name="Заголовок 3 2 4" xfId="895"/>
    <cellStyle name="Заголовок 3 2 5" xfId="896"/>
    <cellStyle name="Заголовок 3 2 6" xfId="897"/>
    <cellStyle name="Заголовок 3 2 7" xfId="898"/>
    <cellStyle name="Заголовок 3 3 2" xfId="899"/>
    <cellStyle name="Заголовок 3 3 3" xfId="900"/>
    <cellStyle name="Заголовок 3 3 4" xfId="901"/>
    <cellStyle name="Заголовок 3 3 5" xfId="902"/>
    <cellStyle name="Заголовок 3 3 6" xfId="903"/>
    <cellStyle name="Заголовок 3 3 7" xfId="904"/>
    <cellStyle name="Заголовок 3 4 2" xfId="905"/>
    <cellStyle name="Заголовок 3 4 3" xfId="906"/>
    <cellStyle name="Заголовок 3 4 4" xfId="907"/>
    <cellStyle name="Заголовок 3 4 5" xfId="908"/>
    <cellStyle name="Заголовок 3 4 6" xfId="909"/>
    <cellStyle name="Заголовок 3 4 7" xfId="910"/>
    <cellStyle name="Заголовок 3 5 2" xfId="911"/>
    <cellStyle name="Заголовок 3 5 3" xfId="912"/>
    <cellStyle name="Заголовок 3 5 4" xfId="913"/>
    <cellStyle name="Заголовок 3 5 5" xfId="914"/>
    <cellStyle name="Заголовок 3 5 6" xfId="915"/>
    <cellStyle name="Заголовок 3 5 7" xfId="916"/>
    <cellStyle name="Заголовок 3 6 2" xfId="917"/>
    <cellStyle name="Заголовок 3 6 3" xfId="918"/>
    <cellStyle name="Заголовок 3 6 4" xfId="919"/>
    <cellStyle name="Заголовок 3 6 5" xfId="920"/>
    <cellStyle name="Заголовок 3 6 6" xfId="921"/>
    <cellStyle name="Заголовок 3 6 7" xfId="922"/>
    <cellStyle name="Заголовок 4 2 2" xfId="923"/>
    <cellStyle name="Заголовок 4 2 3" xfId="924"/>
    <cellStyle name="Заголовок 4 2 4" xfId="925"/>
    <cellStyle name="Заголовок 4 2 5" xfId="926"/>
    <cellStyle name="Заголовок 4 2 6" xfId="927"/>
    <cellStyle name="Заголовок 4 2 7" xfId="928"/>
    <cellStyle name="Заголовок 4 3 2" xfId="929"/>
    <cellStyle name="Заголовок 4 3 3" xfId="930"/>
    <cellStyle name="Заголовок 4 3 4" xfId="931"/>
    <cellStyle name="Заголовок 4 3 5" xfId="932"/>
    <cellStyle name="Заголовок 4 3 6" xfId="933"/>
    <cellStyle name="Заголовок 4 3 7" xfId="934"/>
    <cellStyle name="Заголовок 4 4 2" xfId="935"/>
    <cellStyle name="Заголовок 4 4 3" xfId="936"/>
    <cellStyle name="Заголовок 4 4 4" xfId="937"/>
    <cellStyle name="Заголовок 4 4 5" xfId="938"/>
    <cellStyle name="Заголовок 4 4 6" xfId="939"/>
    <cellStyle name="Заголовок 4 4 7" xfId="940"/>
    <cellStyle name="Заголовок 4 5 2" xfId="941"/>
    <cellStyle name="Заголовок 4 5 3" xfId="942"/>
    <cellStyle name="Заголовок 4 5 4" xfId="943"/>
    <cellStyle name="Заголовок 4 5 5" xfId="944"/>
    <cellStyle name="Заголовок 4 5 6" xfId="945"/>
    <cellStyle name="Заголовок 4 5 7" xfId="946"/>
    <cellStyle name="Заголовок 4 6 2" xfId="947"/>
    <cellStyle name="Заголовок 4 6 3" xfId="948"/>
    <cellStyle name="Заголовок 4 6 4" xfId="949"/>
    <cellStyle name="Заголовок 4 6 5" xfId="950"/>
    <cellStyle name="Заголовок 4 6 6" xfId="951"/>
    <cellStyle name="Заголовок 4 6 7" xfId="952"/>
    <cellStyle name="ЗаголовокСтолбца" xfId="953"/>
    <cellStyle name="Защитный" xfId="954"/>
    <cellStyle name="Значение" xfId="955"/>
    <cellStyle name="Итог 2 2" xfId="956"/>
    <cellStyle name="Итог 2 3" xfId="957"/>
    <cellStyle name="Итог 2 4" xfId="958"/>
    <cellStyle name="Итог 2 5" xfId="959"/>
    <cellStyle name="Итог 2 6" xfId="960"/>
    <cellStyle name="Итог 2 7" xfId="961"/>
    <cellStyle name="Итог 3 2" xfId="962"/>
    <cellStyle name="Итог 3 3" xfId="963"/>
    <cellStyle name="Итог 3 4" xfId="964"/>
    <cellStyle name="Итог 3 5" xfId="965"/>
    <cellStyle name="Итог 3 6" xfId="966"/>
    <cellStyle name="Итог 3 7" xfId="967"/>
    <cellStyle name="Итог 4 2" xfId="968"/>
    <cellStyle name="Итог 4 3" xfId="969"/>
    <cellStyle name="Итог 4 4" xfId="970"/>
    <cellStyle name="Итог 4 5" xfId="971"/>
    <cellStyle name="Итог 4 6" xfId="972"/>
    <cellStyle name="Итог 4 7" xfId="973"/>
    <cellStyle name="Итог 5 2" xfId="974"/>
    <cellStyle name="Итог 5 3" xfId="975"/>
    <cellStyle name="Итог 5 4" xfId="976"/>
    <cellStyle name="Итог 5 5" xfId="977"/>
    <cellStyle name="Итог 5 6" xfId="978"/>
    <cellStyle name="Итог 5 7" xfId="979"/>
    <cellStyle name="Итог 6 2" xfId="980"/>
    <cellStyle name="Итог 6 3" xfId="981"/>
    <cellStyle name="Итог 6 4" xfId="982"/>
    <cellStyle name="Итог 6 5" xfId="983"/>
    <cellStyle name="Итог 6 6" xfId="984"/>
    <cellStyle name="Итог 6 7" xfId="985"/>
    <cellStyle name="Контрольная ячейка 2 2" xfId="986"/>
    <cellStyle name="Контрольная ячейка 2 3" xfId="987"/>
    <cellStyle name="Контрольная ячейка 2 4" xfId="988"/>
    <cellStyle name="Контрольная ячейка 2 5" xfId="989"/>
    <cellStyle name="Контрольная ячейка 2 6" xfId="990"/>
    <cellStyle name="Контрольная ячейка 2 7" xfId="991"/>
    <cellStyle name="Контрольная ячейка 3 2" xfId="992"/>
    <cellStyle name="Контрольная ячейка 3 3" xfId="993"/>
    <cellStyle name="Контрольная ячейка 3 4" xfId="994"/>
    <cellStyle name="Контрольная ячейка 3 5" xfId="995"/>
    <cellStyle name="Контрольная ячейка 3 6" xfId="996"/>
    <cellStyle name="Контрольная ячейка 3 7" xfId="997"/>
    <cellStyle name="Контрольная ячейка 4 2" xfId="998"/>
    <cellStyle name="Контрольная ячейка 4 3" xfId="999"/>
    <cellStyle name="Контрольная ячейка 4 4" xfId="1000"/>
    <cellStyle name="Контрольная ячейка 4 5" xfId="1001"/>
    <cellStyle name="Контрольная ячейка 4 6" xfId="1002"/>
    <cellStyle name="Контрольная ячейка 4 7" xfId="1003"/>
    <cellStyle name="Контрольная ячейка 5 2" xfId="1004"/>
    <cellStyle name="Контрольная ячейка 5 3" xfId="1005"/>
    <cellStyle name="Контрольная ячейка 5 4" xfId="1006"/>
    <cellStyle name="Контрольная ячейка 5 5" xfId="1007"/>
    <cellStyle name="Контрольная ячейка 5 6" xfId="1008"/>
    <cellStyle name="Контрольная ячейка 5 7" xfId="1009"/>
    <cellStyle name="Контрольная ячейка 6 2" xfId="1010"/>
    <cellStyle name="Контрольная ячейка 6 3" xfId="1011"/>
    <cellStyle name="Контрольная ячейка 6 4" xfId="1012"/>
    <cellStyle name="Контрольная ячейка 6 5" xfId="1013"/>
    <cellStyle name="Контрольная ячейка 6 6" xfId="1014"/>
    <cellStyle name="Контрольная ячейка 6 7" xfId="1015"/>
    <cellStyle name="Мой заголовок" xfId="1016"/>
    <cellStyle name="Мой заголовок листа" xfId="1017"/>
    <cellStyle name="Мой заголовок листа 10" xfId="1018"/>
    <cellStyle name="Мой заголовок листа 11" xfId="1019"/>
    <cellStyle name="Мой заголовок листа 12" xfId="1020"/>
    <cellStyle name="Мой заголовок листа 13" xfId="1021"/>
    <cellStyle name="Мой заголовок листа 14" xfId="1022"/>
    <cellStyle name="Мой заголовок листа 15" xfId="1023"/>
    <cellStyle name="Мой заголовок листа 16" xfId="1024"/>
    <cellStyle name="Мой заголовок листа 17" xfId="1025"/>
    <cellStyle name="Мой заголовок листа 18" xfId="1026"/>
    <cellStyle name="Мой заголовок листа 2" xfId="1027"/>
    <cellStyle name="Мой заголовок листа 3" xfId="1028"/>
    <cellStyle name="Мой заголовок листа 4" xfId="1029"/>
    <cellStyle name="Мой заголовок листа 5" xfId="1030"/>
    <cellStyle name="Мой заголовок листа 6" xfId="1031"/>
    <cellStyle name="Мой заголовок листа 7" xfId="1032"/>
    <cellStyle name="Мой заголовок листа 8" xfId="1033"/>
    <cellStyle name="Мой заголовок листа 9" xfId="1034"/>
    <cellStyle name="Мои наименования показателей" xfId="1035"/>
    <cellStyle name="Мои наименования показателей 2" xfId="1036"/>
    <cellStyle name="Мои наименования показателей 3" xfId="1037"/>
    <cellStyle name="Название 2 2" xfId="1038"/>
    <cellStyle name="Название 2 3" xfId="1039"/>
    <cellStyle name="Название 2 4" xfId="1040"/>
    <cellStyle name="Название 2 5" xfId="1041"/>
    <cellStyle name="Название 2 6" xfId="1042"/>
    <cellStyle name="Название 2 7" xfId="1043"/>
    <cellStyle name="Название 3 2" xfId="1044"/>
    <cellStyle name="Название 3 3" xfId="1045"/>
    <cellStyle name="Название 3 4" xfId="1046"/>
    <cellStyle name="Название 3 5" xfId="1047"/>
    <cellStyle name="Название 3 6" xfId="1048"/>
    <cellStyle name="Название 3 7" xfId="1049"/>
    <cellStyle name="Название 4 2" xfId="1050"/>
    <cellStyle name="Название 4 3" xfId="1051"/>
    <cellStyle name="Название 4 4" xfId="1052"/>
    <cellStyle name="Название 4 5" xfId="1053"/>
    <cellStyle name="Название 4 6" xfId="1054"/>
    <cellStyle name="Название 4 7" xfId="1055"/>
    <cellStyle name="Название 5 2" xfId="1056"/>
    <cellStyle name="Название 5 3" xfId="1057"/>
    <cellStyle name="Название 5 4" xfId="1058"/>
    <cellStyle name="Название 5 5" xfId="1059"/>
    <cellStyle name="Название 5 6" xfId="1060"/>
    <cellStyle name="Название 5 7" xfId="1061"/>
    <cellStyle name="Название 6 2" xfId="1062"/>
    <cellStyle name="Название 6 3" xfId="1063"/>
    <cellStyle name="Название 6 4" xfId="1064"/>
    <cellStyle name="Название 6 5" xfId="1065"/>
    <cellStyle name="Название 6 6" xfId="1066"/>
    <cellStyle name="Название 6 7" xfId="1067"/>
    <cellStyle name="Нейтральный 2 2" xfId="1068"/>
    <cellStyle name="Нейтральный 2 3" xfId="1069"/>
    <cellStyle name="Нейтральный 2 4" xfId="1070"/>
    <cellStyle name="Нейтральный 2 5" xfId="1071"/>
    <cellStyle name="Нейтральный 2 6" xfId="1072"/>
    <cellStyle name="Нейтральный 2 7" xfId="1073"/>
    <cellStyle name="Нейтральный 3 2" xfId="1074"/>
    <cellStyle name="Нейтральный 3 3" xfId="1075"/>
    <cellStyle name="Нейтральный 3 4" xfId="1076"/>
    <cellStyle name="Нейтральный 3 5" xfId="1077"/>
    <cellStyle name="Нейтральный 3 6" xfId="1078"/>
    <cellStyle name="Нейтральный 3 7" xfId="1079"/>
    <cellStyle name="Нейтральный 4 2" xfId="1080"/>
    <cellStyle name="Нейтральный 4 3" xfId="1081"/>
    <cellStyle name="Нейтральный 4 4" xfId="1082"/>
    <cellStyle name="Нейтральный 4 5" xfId="1083"/>
    <cellStyle name="Нейтральный 4 6" xfId="1084"/>
    <cellStyle name="Нейтральный 4 7" xfId="1085"/>
    <cellStyle name="Нейтральный 5 2" xfId="1086"/>
    <cellStyle name="Нейтральный 5 3" xfId="1087"/>
    <cellStyle name="Нейтральный 5 4" xfId="1088"/>
    <cellStyle name="Нейтральный 5 5" xfId="1089"/>
    <cellStyle name="Нейтральный 5 6" xfId="1090"/>
    <cellStyle name="Нейтральный 5 7" xfId="1091"/>
    <cellStyle name="Нейтральный 6 2" xfId="1092"/>
    <cellStyle name="Нейтральный 6 3" xfId="1093"/>
    <cellStyle name="Нейтральный 6 4" xfId="1094"/>
    <cellStyle name="Нейтральный 6 5" xfId="1095"/>
    <cellStyle name="Нейтральный 6 6" xfId="1096"/>
    <cellStyle name="Нейтральный 6 7" xfId="1097"/>
    <cellStyle name="Обычный" xfId="0" builtinId="0"/>
    <cellStyle name="Обычный 10" xfId="1098"/>
    <cellStyle name="Обычный 11 2" xfId="1099"/>
    <cellStyle name="Обычный 11 3" xfId="1100"/>
    <cellStyle name="Обычный 12" xfId="1101"/>
    <cellStyle name="Обычный 13" xfId="1102"/>
    <cellStyle name="Обычный 14" xfId="1103"/>
    <cellStyle name="Обычный 15 2" xfId="1104"/>
    <cellStyle name="Обычный 15 3" xfId="1105"/>
    <cellStyle name="Обычный 15 4" xfId="1106"/>
    <cellStyle name="Обычный 15 5" xfId="1107"/>
    <cellStyle name="Обычный 15 6" xfId="1108"/>
    <cellStyle name="Обычный 15 7" xfId="1109"/>
    <cellStyle name="Обычный 19" xfId="1110"/>
    <cellStyle name="Обычный 2 10" xfId="1111"/>
    <cellStyle name="Обычный 2 11" xfId="1112"/>
    <cellStyle name="Обычный 2 12" xfId="1113"/>
    <cellStyle name="Обычный 2 13" xfId="1114"/>
    <cellStyle name="Обычный 2 14" xfId="1115"/>
    <cellStyle name="Обычный 2 15" xfId="1116"/>
    <cellStyle name="Обычный 2 16" xfId="1117"/>
    <cellStyle name="Обычный 2 17" xfId="1118"/>
    <cellStyle name="Обычный 2 18" xfId="1119"/>
    <cellStyle name="Обычный 2 2" xfId="1120"/>
    <cellStyle name="Обычный 2 2 2" xfId="1121"/>
    <cellStyle name="Обычный 2 2 3" xfId="1122"/>
    <cellStyle name="Обычный 2 2 4" xfId="1123"/>
    <cellStyle name="Обычный 2 3" xfId="1124"/>
    <cellStyle name="Обычный 2 4" xfId="1125"/>
    <cellStyle name="Обычный 2 5" xfId="1126"/>
    <cellStyle name="Обычный 2 6" xfId="1127"/>
    <cellStyle name="Обычный 2 7" xfId="1128"/>
    <cellStyle name="Обычный 2 8" xfId="1129"/>
    <cellStyle name="Обычный 2 9" xfId="1130"/>
    <cellStyle name="Обычный 22" xfId="1131"/>
    <cellStyle name="Обычный 23" xfId="1132"/>
    <cellStyle name="Обычный 24" xfId="1133"/>
    <cellStyle name="Обычный 25" xfId="1134"/>
    <cellStyle name="Обычный 26" xfId="1135"/>
    <cellStyle name="Обычный 3" xfId="1136"/>
    <cellStyle name="Обычный 3 2" xfId="1137"/>
    <cellStyle name="Обычный 30" xfId="1138"/>
    <cellStyle name="Обычный 34" xfId="1139"/>
    <cellStyle name="Обычный 36" xfId="1140"/>
    <cellStyle name="Обычный 37" xfId="1141"/>
    <cellStyle name="Обычный 39" xfId="1142"/>
    <cellStyle name="Обычный 4" xfId="1143"/>
    <cellStyle name="Обычный 40" xfId="1144"/>
    <cellStyle name="Обычный 49" xfId="1145"/>
    <cellStyle name="Обычный 5" xfId="1146"/>
    <cellStyle name="Обычный 50" xfId="1147"/>
    <cellStyle name="Обычный 51" xfId="1148"/>
    <cellStyle name="Обычный 52" xfId="1149"/>
    <cellStyle name="Обычный 53" xfId="1150"/>
    <cellStyle name="Обычный 54" xfId="1151"/>
    <cellStyle name="Обычный 55" xfId="1152"/>
    <cellStyle name="Обычный 56" xfId="1153"/>
    <cellStyle name="Обычный 57" xfId="1154"/>
    <cellStyle name="Обычный 58" xfId="1155"/>
    <cellStyle name="Обычный 59" xfId="1156"/>
    <cellStyle name="Обычный 6" xfId="1157"/>
    <cellStyle name="Обычный 60" xfId="1158"/>
    <cellStyle name="Обычный 66" xfId="1159"/>
    <cellStyle name="Обычный 69" xfId="1160"/>
    <cellStyle name="Обычный 7" xfId="1161"/>
    <cellStyle name="Обычный 71" xfId="1162"/>
    <cellStyle name="Обычный 76" xfId="1163"/>
    <cellStyle name="Обычный 77" xfId="1164"/>
    <cellStyle name="Обычный 8" xfId="1165"/>
    <cellStyle name="Обычный 80" xfId="1166"/>
    <cellStyle name="Обычный 82" xfId="1167"/>
    <cellStyle name="Обычный 83" xfId="1168"/>
    <cellStyle name="Обычный 84" xfId="1169"/>
    <cellStyle name="Обычный 85" xfId="1170"/>
    <cellStyle name="Обычный 88" xfId="1171"/>
    <cellStyle name="Обычный 9 2" xfId="1172"/>
    <cellStyle name="Обычный 9 3" xfId="1173"/>
    <cellStyle name="Обычный 9 4" xfId="1174"/>
    <cellStyle name="Обычный 90" xfId="1175"/>
    <cellStyle name="Обычный 91" xfId="1176"/>
    <cellStyle name="Обычный 95" xfId="1177"/>
    <cellStyle name="Обычный 97" xfId="1178"/>
    <cellStyle name="Обычный_ПП" xfId="2"/>
    <cellStyle name="Обычный_Свод_0" xfId="1"/>
    <cellStyle name="Плохой 2 2" xfId="1179"/>
    <cellStyle name="Плохой 2 3" xfId="1180"/>
    <cellStyle name="Плохой 2 4" xfId="1181"/>
    <cellStyle name="Плохой 2 5" xfId="1182"/>
    <cellStyle name="Плохой 2 6" xfId="1183"/>
    <cellStyle name="Плохой 2 7" xfId="1184"/>
    <cellStyle name="Плохой 3 2" xfId="1185"/>
    <cellStyle name="Плохой 3 3" xfId="1186"/>
    <cellStyle name="Плохой 3 4" xfId="1187"/>
    <cellStyle name="Плохой 3 5" xfId="1188"/>
    <cellStyle name="Плохой 3 6" xfId="1189"/>
    <cellStyle name="Плохой 3 7" xfId="1190"/>
    <cellStyle name="Плохой 4 2" xfId="1191"/>
    <cellStyle name="Плохой 4 3" xfId="1192"/>
    <cellStyle name="Плохой 4 4" xfId="1193"/>
    <cellStyle name="Плохой 4 5" xfId="1194"/>
    <cellStyle name="Плохой 4 6" xfId="1195"/>
    <cellStyle name="Плохой 4 7" xfId="1196"/>
    <cellStyle name="Плохой 5 2" xfId="1197"/>
    <cellStyle name="Плохой 5 3" xfId="1198"/>
    <cellStyle name="Плохой 5 4" xfId="1199"/>
    <cellStyle name="Плохой 5 5" xfId="1200"/>
    <cellStyle name="Плохой 5 6" xfId="1201"/>
    <cellStyle name="Плохой 5 7" xfId="1202"/>
    <cellStyle name="Плохой 6 2" xfId="1203"/>
    <cellStyle name="Плохой 6 3" xfId="1204"/>
    <cellStyle name="Плохой 6 4" xfId="1205"/>
    <cellStyle name="Плохой 6 5" xfId="1206"/>
    <cellStyle name="Плохой 6 6" xfId="1207"/>
    <cellStyle name="Плохой 6 7" xfId="1208"/>
    <cellStyle name="Пояснение 2 2" xfId="1209"/>
    <cellStyle name="Пояснение 2 3" xfId="1210"/>
    <cellStyle name="Пояснение 2 4" xfId="1211"/>
    <cellStyle name="Пояснение 2 5" xfId="1212"/>
    <cellStyle name="Пояснение 2 6" xfId="1213"/>
    <cellStyle name="Пояснение 2 7" xfId="1214"/>
    <cellStyle name="Пояснение 3 2" xfId="1215"/>
    <cellStyle name="Пояснение 3 3" xfId="1216"/>
    <cellStyle name="Пояснение 3 4" xfId="1217"/>
    <cellStyle name="Пояснение 3 5" xfId="1218"/>
    <cellStyle name="Пояснение 3 6" xfId="1219"/>
    <cellStyle name="Пояснение 3 7" xfId="1220"/>
    <cellStyle name="Пояснение 4 2" xfId="1221"/>
    <cellStyle name="Пояснение 4 3" xfId="1222"/>
    <cellStyle name="Пояснение 4 4" xfId="1223"/>
    <cellStyle name="Пояснение 4 5" xfId="1224"/>
    <cellStyle name="Пояснение 4 6" xfId="1225"/>
    <cellStyle name="Пояснение 4 7" xfId="1226"/>
    <cellStyle name="Пояснение 5 2" xfId="1227"/>
    <cellStyle name="Пояснение 5 3" xfId="1228"/>
    <cellStyle name="Пояснение 5 4" xfId="1229"/>
    <cellStyle name="Пояснение 5 5" xfId="1230"/>
    <cellStyle name="Пояснение 5 6" xfId="1231"/>
    <cellStyle name="Пояснение 5 7" xfId="1232"/>
    <cellStyle name="Пояснение 6 2" xfId="1233"/>
    <cellStyle name="Пояснение 6 3" xfId="1234"/>
    <cellStyle name="Пояснение 6 4" xfId="1235"/>
    <cellStyle name="Пояснение 6 5" xfId="1236"/>
    <cellStyle name="Пояснение 6 6" xfId="1237"/>
    <cellStyle name="Пояснение 6 7" xfId="1238"/>
    <cellStyle name="Примечание 2 2" xfId="1239"/>
    <cellStyle name="Примечание 2 3" xfId="1240"/>
    <cellStyle name="Примечание 2 4" xfId="1241"/>
    <cellStyle name="Примечание 2 5" xfId="1242"/>
    <cellStyle name="Примечание 2 6" xfId="1243"/>
    <cellStyle name="Примечание 2 7" xfId="1244"/>
    <cellStyle name="Примечание 3 2" xfId="1245"/>
    <cellStyle name="Примечание 3 3" xfId="1246"/>
    <cellStyle name="Примечание 3 4" xfId="1247"/>
    <cellStyle name="Примечание 3 5" xfId="1248"/>
    <cellStyle name="Примечание 3 6" xfId="1249"/>
    <cellStyle name="Примечание 3 7" xfId="1250"/>
    <cellStyle name="Примечание 4 2" xfId="1251"/>
    <cellStyle name="Примечание 4 3" xfId="1252"/>
    <cellStyle name="Примечание 4 4" xfId="1253"/>
    <cellStyle name="Примечание 4 5" xfId="1254"/>
    <cellStyle name="Примечание 4 6" xfId="1255"/>
    <cellStyle name="Примечание 4 7" xfId="1256"/>
    <cellStyle name="Примечание 5 2" xfId="1257"/>
    <cellStyle name="Примечание 5 3" xfId="1258"/>
    <cellStyle name="Примечание 5 4" xfId="1259"/>
    <cellStyle name="Примечание 5 5" xfId="1260"/>
    <cellStyle name="Примечание 5 6" xfId="1261"/>
    <cellStyle name="Примечание 5 7" xfId="1262"/>
    <cellStyle name="Примечание 6 2" xfId="1263"/>
    <cellStyle name="Примечание 6 3" xfId="1264"/>
    <cellStyle name="Примечание 6 4" xfId="1265"/>
    <cellStyle name="Примечание 6 5" xfId="1266"/>
    <cellStyle name="Примечание 6 6" xfId="1267"/>
    <cellStyle name="Примечание 6 7" xfId="1268"/>
    <cellStyle name="Процентный 23" xfId="1269"/>
    <cellStyle name="Процентный 24" xfId="1270"/>
    <cellStyle name="Связанная ячейка 2 2" xfId="1271"/>
    <cellStyle name="Связанная ячейка 2 3" xfId="1272"/>
    <cellStyle name="Связанная ячейка 2 4" xfId="1273"/>
    <cellStyle name="Связанная ячейка 2 5" xfId="1274"/>
    <cellStyle name="Связанная ячейка 2 6" xfId="1275"/>
    <cellStyle name="Связанная ячейка 2 7" xfId="1276"/>
    <cellStyle name="Связанная ячейка 3 2" xfId="1277"/>
    <cellStyle name="Связанная ячейка 3 3" xfId="1278"/>
    <cellStyle name="Связанная ячейка 3 4" xfId="1279"/>
    <cellStyle name="Связанная ячейка 3 5" xfId="1280"/>
    <cellStyle name="Связанная ячейка 3 6" xfId="1281"/>
    <cellStyle name="Связанная ячейка 3 7" xfId="1282"/>
    <cellStyle name="Связанная ячейка 4 2" xfId="1283"/>
    <cellStyle name="Связанная ячейка 4 3" xfId="1284"/>
    <cellStyle name="Связанная ячейка 4 4" xfId="1285"/>
    <cellStyle name="Связанная ячейка 4 5" xfId="1286"/>
    <cellStyle name="Связанная ячейка 4 6" xfId="1287"/>
    <cellStyle name="Связанная ячейка 4 7" xfId="1288"/>
    <cellStyle name="Связанная ячейка 5 2" xfId="1289"/>
    <cellStyle name="Связанная ячейка 5 3" xfId="1290"/>
    <cellStyle name="Связанная ячейка 5 4" xfId="1291"/>
    <cellStyle name="Связанная ячейка 5 5" xfId="1292"/>
    <cellStyle name="Связанная ячейка 5 6" xfId="1293"/>
    <cellStyle name="Связанная ячейка 5 7" xfId="1294"/>
    <cellStyle name="Связанная ячейка 6 2" xfId="1295"/>
    <cellStyle name="Связанная ячейка 6 3" xfId="1296"/>
    <cellStyle name="Связанная ячейка 6 4" xfId="1297"/>
    <cellStyle name="Связанная ячейка 6 5" xfId="1298"/>
    <cellStyle name="Связанная ячейка 6 6" xfId="1299"/>
    <cellStyle name="Связанная ячейка 6 7" xfId="1300"/>
    <cellStyle name="Стиль 1" xfId="1301"/>
    <cellStyle name="Стиль 1 10" xfId="1302"/>
    <cellStyle name="Стиль 1 11" xfId="1303"/>
    <cellStyle name="Стиль 1 12" xfId="1304"/>
    <cellStyle name="Стиль 1 13" xfId="1305"/>
    <cellStyle name="Стиль 1 14" xfId="1306"/>
    <cellStyle name="Стиль 1 15" xfId="1307"/>
    <cellStyle name="Стиль 1 16" xfId="1308"/>
    <cellStyle name="Стиль 1 17" xfId="1309"/>
    <cellStyle name="Стиль 1 18" xfId="1310"/>
    <cellStyle name="Стиль 1 19" xfId="1311"/>
    <cellStyle name="Стиль 1 2" xfId="1312"/>
    <cellStyle name="Стиль 1 20" xfId="1313"/>
    <cellStyle name="Стиль 1 21" xfId="1314"/>
    <cellStyle name="Стиль 1 22" xfId="1315"/>
    <cellStyle name="Стиль 1 23" xfId="1316"/>
    <cellStyle name="Стиль 1 24" xfId="1317"/>
    <cellStyle name="Стиль 1 25" xfId="1318"/>
    <cellStyle name="Стиль 1 26" xfId="1319"/>
    <cellStyle name="Стиль 1 27" xfId="1320"/>
    <cellStyle name="Стиль 1 28" xfId="1321"/>
    <cellStyle name="Стиль 1 29" xfId="1322"/>
    <cellStyle name="Стиль 1 3" xfId="1323"/>
    <cellStyle name="Стиль 1 30" xfId="1324"/>
    <cellStyle name="Стиль 1 31" xfId="1325"/>
    <cellStyle name="Стиль 1 4" xfId="1326"/>
    <cellStyle name="Стиль 1 5" xfId="1327"/>
    <cellStyle name="Стиль 1 6" xfId="1328"/>
    <cellStyle name="Стиль 1 7" xfId="1329"/>
    <cellStyle name="Стиль 1 8" xfId="1330"/>
    <cellStyle name="Стиль 1 9" xfId="1331"/>
    <cellStyle name="Текст предупреждения 2 2" xfId="1332"/>
    <cellStyle name="Текст предупреждения 2 3" xfId="1333"/>
    <cellStyle name="Текст предупреждения 2 4" xfId="1334"/>
    <cellStyle name="Текст предупреждения 2 5" xfId="1335"/>
    <cellStyle name="Текст предупреждения 2 6" xfId="1336"/>
    <cellStyle name="Текст предупреждения 2 7" xfId="1337"/>
    <cellStyle name="Текст предупреждения 3 2" xfId="1338"/>
    <cellStyle name="Текст предупреждения 3 3" xfId="1339"/>
    <cellStyle name="Текст предупреждения 3 4" xfId="1340"/>
    <cellStyle name="Текст предупреждения 3 5" xfId="1341"/>
    <cellStyle name="Текст предупреждения 3 6" xfId="1342"/>
    <cellStyle name="Текст предупреждения 3 7" xfId="1343"/>
    <cellStyle name="Текст предупреждения 4 2" xfId="1344"/>
    <cellStyle name="Текст предупреждения 4 3" xfId="1345"/>
    <cellStyle name="Текст предупреждения 4 4" xfId="1346"/>
    <cellStyle name="Текст предупреждения 4 5" xfId="1347"/>
    <cellStyle name="Текст предупреждения 4 6" xfId="1348"/>
    <cellStyle name="Текст предупреждения 4 7" xfId="1349"/>
    <cellStyle name="Текст предупреждения 5 2" xfId="1350"/>
    <cellStyle name="Текст предупреждения 5 3" xfId="1351"/>
    <cellStyle name="Текст предупреждения 5 4" xfId="1352"/>
    <cellStyle name="Текст предупреждения 5 5" xfId="1353"/>
    <cellStyle name="Текст предупреждения 5 6" xfId="1354"/>
    <cellStyle name="Текст предупреждения 5 7" xfId="1355"/>
    <cellStyle name="Текст предупреждения 6 2" xfId="1356"/>
    <cellStyle name="Текст предупреждения 6 3" xfId="1357"/>
    <cellStyle name="Текст предупреждения 6 4" xfId="1358"/>
    <cellStyle name="Текст предупреждения 6 5" xfId="1359"/>
    <cellStyle name="Текст предупреждения 6 6" xfId="1360"/>
    <cellStyle name="Текст предупреждения 6 7" xfId="1361"/>
    <cellStyle name="Текстовый" xfId="1362"/>
    <cellStyle name="Тысячи [0]_3Com" xfId="1363"/>
    <cellStyle name="Тысячи_3Com" xfId="1364"/>
    <cellStyle name="Финансовый 2 2" xfId="1365"/>
    <cellStyle name="Финансовый 2 3" xfId="1366"/>
    <cellStyle name="Финансовый 2 4" xfId="1367"/>
    <cellStyle name="Финансовый 2 5" xfId="1368"/>
    <cellStyle name="Финансовый 2 6" xfId="1369"/>
    <cellStyle name="Финансовый 2 7" xfId="1370"/>
    <cellStyle name="Финансовый 4" xfId="1371"/>
    <cellStyle name="Финансовый 4 10" xfId="1372"/>
    <cellStyle name="Финансовый 4 11" xfId="1373"/>
    <cellStyle name="Финансовый 4 12" xfId="1374"/>
    <cellStyle name="Финансовый 4 13" xfId="1375"/>
    <cellStyle name="Финансовый 4 14" xfId="1376"/>
    <cellStyle name="Финансовый 4 15" xfId="1377"/>
    <cellStyle name="Финансовый 4 16" xfId="1378"/>
    <cellStyle name="Финансовый 4 17" xfId="1379"/>
    <cellStyle name="Финансовый 4 18" xfId="1380"/>
    <cellStyle name="Финансовый 4 18 2" xfId="1381"/>
    <cellStyle name="Финансовый 4 18 2 2" xfId="1382"/>
    <cellStyle name="Финансовый 4 18 2 3" xfId="1383"/>
    <cellStyle name="Финансовый 4 18 2 4" xfId="1384"/>
    <cellStyle name="Финансовый 4 18 2 5" xfId="1385"/>
    <cellStyle name="Финансовый 4 18 2 6" xfId="1386"/>
    <cellStyle name="Финансовый 4 18 3" xfId="1387"/>
    <cellStyle name="Финансовый 4 18 3 2" xfId="1388"/>
    <cellStyle name="Финансовый 4 18 3 3" xfId="1389"/>
    <cellStyle name="Финансовый 4 18 3 4" xfId="1390"/>
    <cellStyle name="Финансовый 4 18 3 5" xfId="1391"/>
    <cellStyle name="Финансовый 4 18 3 6" xfId="1392"/>
    <cellStyle name="Финансовый 4 18 4" xfId="1393"/>
    <cellStyle name="Финансовый 4 18 4 2" xfId="1394"/>
    <cellStyle name="Финансовый 4 18 4 3" xfId="1395"/>
    <cellStyle name="Финансовый 4 18 4 4" xfId="1396"/>
    <cellStyle name="Финансовый 4 18 4 5" xfId="1397"/>
    <cellStyle name="Финансовый 4 18 4 6" xfId="1398"/>
    <cellStyle name="Финансовый 4 18 5" xfId="1399"/>
    <cellStyle name="Финансовый 4 18 5 2" xfId="1400"/>
    <cellStyle name="Финансовый 4 18 5 3" xfId="1401"/>
    <cellStyle name="Финансовый 4 18 5 4" xfId="1402"/>
    <cellStyle name="Финансовый 4 18 5 5" xfId="1403"/>
    <cellStyle name="Финансовый 4 18 5 6" xfId="1404"/>
    <cellStyle name="Финансовый 4 18 6" xfId="1405"/>
    <cellStyle name="Финансовый 4 18 6 2" xfId="1406"/>
    <cellStyle name="Финансовый 4 18 6 3" xfId="1407"/>
    <cellStyle name="Финансовый 4 18 6 4" xfId="1408"/>
    <cellStyle name="Финансовый 4 18 6 5" xfId="1409"/>
    <cellStyle name="Финансовый 4 18 6 6" xfId="1410"/>
    <cellStyle name="Финансовый 4 18 7" xfId="1411"/>
    <cellStyle name="Финансовый 4 18 7 2" xfId="1412"/>
    <cellStyle name="Финансовый 4 18 7 3" xfId="1413"/>
    <cellStyle name="Финансовый 4 18 7 4" xfId="1414"/>
    <cellStyle name="Финансовый 4 18 7 5" xfId="1415"/>
    <cellStyle name="Финансовый 4 18 7 6" xfId="1416"/>
    <cellStyle name="Финансовый 4 19" xfId="1417"/>
    <cellStyle name="Финансовый 4 19 2" xfId="1418"/>
    <cellStyle name="Финансовый 4 19 2 2" xfId="1419"/>
    <cellStyle name="Финансовый 4 19 2 3" xfId="1420"/>
    <cellStyle name="Финансовый 4 19 2 4" xfId="1421"/>
    <cellStyle name="Финансовый 4 19 2 5" xfId="1422"/>
    <cellStyle name="Финансовый 4 19 2 6" xfId="1423"/>
    <cellStyle name="Финансовый 4 19 3" xfId="1424"/>
    <cellStyle name="Финансовый 4 19 3 2" xfId="1425"/>
    <cellStyle name="Финансовый 4 19 3 3" xfId="1426"/>
    <cellStyle name="Финансовый 4 19 3 4" xfId="1427"/>
    <cellStyle name="Финансовый 4 19 3 5" xfId="1428"/>
    <cellStyle name="Финансовый 4 19 3 6" xfId="1429"/>
    <cellStyle name="Финансовый 4 19 4" xfId="1430"/>
    <cellStyle name="Финансовый 4 19 4 2" xfId="1431"/>
    <cellStyle name="Финансовый 4 19 4 3" xfId="1432"/>
    <cellStyle name="Финансовый 4 19 4 4" xfId="1433"/>
    <cellStyle name="Финансовый 4 19 4 5" xfId="1434"/>
    <cellStyle name="Финансовый 4 19 4 6" xfId="1435"/>
    <cellStyle name="Финансовый 4 19 5" xfId="1436"/>
    <cellStyle name="Финансовый 4 19 5 2" xfId="1437"/>
    <cellStyle name="Финансовый 4 19 5 3" xfId="1438"/>
    <cellStyle name="Финансовый 4 19 5 4" xfId="1439"/>
    <cellStyle name="Финансовый 4 19 5 5" xfId="1440"/>
    <cellStyle name="Финансовый 4 19 5 6" xfId="1441"/>
    <cellStyle name="Финансовый 4 19 6" xfId="1442"/>
    <cellStyle name="Финансовый 4 19 6 2" xfId="1443"/>
    <cellStyle name="Финансовый 4 19 6 3" xfId="1444"/>
    <cellStyle name="Финансовый 4 19 6 4" xfId="1445"/>
    <cellStyle name="Финансовый 4 19 6 5" xfId="1446"/>
    <cellStyle name="Финансовый 4 19 6 6" xfId="1447"/>
    <cellStyle name="Финансовый 4 2" xfId="1448"/>
    <cellStyle name="Финансовый 4 2 2" xfId="1449"/>
    <cellStyle name="Финансовый 4 2 2 2" xfId="1450"/>
    <cellStyle name="Финансовый 4 2 2 3" xfId="1451"/>
    <cellStyle name="Финансовый 4 2 2 3 2" xfId="1452"/>
    <cellStyle name="Финансовый 4 2 2 3 3" xfId="1453"/>
    <cellStyle name="Финансовый 4 2 2 3 4" xfId="1454"/>
    <cellStyle name="Финансовый 4 2 2 3 5" xfId="1455"/>
    <cellStyle name="Финансовый 4 2 2 3 6" xfId="1456"/>
    <cellStyle name="Финансовый 4 2 2 4" xfId="1457"/>
    <cellStyle name="Финансовый 4 2 2 4 2" xfId="1458"/>
    <cellStyle name="Финансовый 4 2 2 4 3" xfId="1459"/>
    <cellStyle name="Финансовый 4 2 2 4 4" xfId="1460"/>
    <cellStyle name="Финансовый 4 2 2 4 5" xfId="1461"/>
    <cellStyle name="Финансовый 4 2 2 4 6" xfId="1462"/>
    <cellStyle name="Финансовый 4 2 2 5" xfId="1463"/>
    <cellStyle name="Финансовый 4 2 2 5 2" xfId="1464"/>
    <cellStyle name="Финансовый 4 2 2 5 3" xfId="1465"/>
    <cellStyle name="Финансовый 4 2 2 5 4" xfId="1466"/>
    <cellStyle name="Финансовый 4 2 2 5 5" xfId="1467"/>
    <cellStyle name="Финансовый 4 2 2 5 6" xfId="1468"/>
    <cellStyle name="Финансовый 4 2 2 6" xfId="1469"/>
    <cellStyle name="Финансовый 4 2 2 6 2" xfId="1470"/>
    <cellStyle name="Финансовый 4 2 2 6 3" xfId="1471"/>
    <cellStyle name="Финансовый 4 2 2 6 4" xfId="1472"/>
    <cellStyle name="Финансовый 4 2 2 6 5" xfId="1473"/>
    <cellStyle name="Финансовый 4 2 2 6 6" xfId="1474"/>
    <cellStyle name="Финансовый 4 2 2 7" xfId="1475"/>
    <cellStyle name="Финансовый 4 2 2 7 2" xfId="1476"/>
    <cellStyle name="Финансовый 4 2 2 7 3" xfId="1477"/>
    <cellStyle name="Финансовый 4 2 2 7 4" xfId="1478"/>
    <cellStyle name="Финансовый 4 2 2 7 5" xfId="1479"/>
    <cellStyle name="Финансовый 4 2 2 7 6" xfId="1480"/>
    <cellStyle name="Финансовый 4 2 3" xfId="1481"/>
    <cellStyle name="Финансовый 4 2 4" xfId="1482"/>
    <cellStyle name="Финансовый 4 2 5" xfId="1483"/>
    <cellStyle name="Финансовый 4 2 5 2" xfId="1484"/>
    <cellStyle name="Финансовый 4 2 5 3" xfId="1485"/>
    <cellStyle name="Финансовый 4 2 5 4" xfId="1486"/>
    <cellStyle name="Финансовый 4 2 5 5" xfId="1487"/>
    <cellStyle name="Финансовый 4 2 5 6" xfId="1488"/>
    <cellStyle name="Финансовый 4 20" xfId="1489"/>
    <cellStyle name="Финансовый 4 20 2" xfId="1490"/>
    <cellStyle name="Финансовый 4 20 2 2" xfId="1491"/>
    <cellStyle name="Финансовый 4 20 2 3" xfId="1492"/>
    <cellStyle name="Финансовый 4 20 2 4" xfId="1493"/>
    <cellStyle name="Финансовый 4 20 2 5" xfId="1494"/>
    <cellStyle name="Финансовый 4 20 2 6" xfId="1495"/>
    <cellStyle name="Финансовый 4 20 3" xfId="1496"/>
    <cellStyle name="Финансовый 4 20 3 2" xfId="1497"/>
    <cellStyle name="Финансовый 4 20 3 3" xfId="1498"/>
    <cellStyle name="Финансовый 4 20 3 4" xfId="1499"/>
    <cellStyle name="Финансовый 4 20 3 5" xfId="1500"/>
    <cellStyle name="Финансовый 4 20 3 6" xfId="1501"/>
    <cellStyle name="Финансовый 4 20 4" xfId="1502"/>
    <cellStyle name="Финансовый 4 20 4 2" xfId="1503"/>
    <cellStyle name="Финансовый 4 20 4 3" xfId="1504"/>
    <cellStyle name="Финансовый 4 20 4 4" xfId="1505"/>
    <cellStyle name="Финансовый 4 20 4 5" xfId="1506"/>
    <cellStyle name="Финансовый 4 20 4 6" xfId="1507"/>
    <cellStyle name="Финансовый 4 20 5" xfId="1508"/>
    <cellStyle name="Финансовый 4 20 5 2" xfId="1509"/>
    <cellStyle name="Финансовый 4 20 5 3" xfId="1510"/>
    <cellStyle name="Финансовый 4 20 5 4" xfId="1511"/>
    <cellStyle name="Финансовый 4 20 5 5" xfId="1512"/>
    <cellStyle name="Финансовый 4 20 5 6" xfId="1513"/>
    <cellStyle name="Финансовый 4 20 6" xfId="1514"/>
    <cellStyle name="Финансовый 4 20 6 2" xfId="1515"/>
    <cellStyle name="Финансовый 4 20 6 3" xfId="1516"/>
    <cellStyle name="Финансовый 4 20 6 4" xfId="1517"/>
    <cellStyle name="Финансовый 4 20 6 5" xfId="1518"/>
    <cellStyle name="Финансовый 4 20 6 6" xfId="1519"/>
    <cellStyle name="Финансовый 4 21" xfId="1520"/>
    <cellStyle name="Финансовый 4 21 2" xfId="1521"/>
    <cellStyle name="Финансовый 4 21 2 2" xfId="1522"/>
    <cellStyle name="Финансовый 4 21 2 3" xfId="1523"/>
    <cellStyle name="Финансовый 4 21 2 4" xfId="1524"/>
    <cellStyle name="Финансовый 4 21 2 5" xfId="1525"/>
    <cellStyle name="Финансовый 4 21 2 6" xfId="1526"/>
    <cellStyle name="Финансовый 4 21 3" xfId="1527"/>
    <cellStyle name="Финансовый 4 21 3 2" xfId="1528"/>
    <cellStyle name="Финансовый 4 21 3 3" xfId="1529"/>
    <cellStyle name="Финансовый 4 21 3 4" xfId="1530"/>
    <cellStyle name="Финансовый 4 21 3 5" xfId="1531"/>
    <cellStyle name="Финансовый 4 21 3 6" xfId="1532"/>
    <cellStyle name="Финансовый 4 21 4" xfId="1533"/>
    <cellStyle name="Финансовый 4 21 4 2" xfId="1534"/>
    <cellStyle name="Финансовый 4 21 4 3" xfId="1535"/>
    <cellStyle name="Финансовый 4 21 4 4" xfId="1536"/>
    <cellStyle name="Финансовый 4 21 4 5" xfId="1537"/>
    <cellStyle name="Финансовый 4 21 4 6" xfId="1538"/>
    <cellStyle name="Финансовый 4 21 5" xfId="1539"/>
    <cellStyle name="Финансовый 4 21 5 2" xfId="1540"/>
    <cellStyle name="Финансовый 4 21 5 3" xfId="1541"/>
    <cellStyle name="Финансовый 4 21 5 4" xfId="1542"/>
    <cellStyle name="Финансовый 4 21 5 5" xfId="1543"/>
    <cellStyle name="Финансовый 4 21 5 6" xfId="1544"/>
    <cellStyle name="Финансовый 4 21 6" xfId="1545"/>
    <cellStyle name="Финансовый 4 21 6 2" xfId="1546"/>
    <cellStyle name="Финансовый 4 21 6 3" xfId="1547"/>
    <cellStyle name="Финансовый 4 21 6 4" xfId="1548"/>
    <cellStyle name="Финансовый 4 21 6 5" xfId="1549"/>
    <cellStyle name="Финансовый 4 21 6 6" xfId="1550"/>
    <cellStyle name="Финансовый 4 22" xfId="1551"/>
    <cellStyle name="Финансовый 4 22 2" xfId="1552"/>
    <cellStyle name="Финансовый 4 22 2 2" xfId="1553"/>
    <cellStyle name="Финансовый 4 22 2 3" xfId="1554"/>
    <cellStyle name="Финансовый 4 22 2 4" xfId="1555"/>
    <cellStyle name="Финансовый 4 22 2 5" xfId="1556"/>
    <cellStyle name="Финансовый 4 22 2 6" xfId="1557"/>
    <cellStyle name="Финансовый 4 22 3" xfId="1558"/>
    <cellStyle name="Финансовый 4 22 3 2" xfId="1559"/>
    <cellStyle name="Финансовый 4 22 3 3" xfId="1560"/>
    <cellStyle name="Финансовый 4 22 3 4" xfId="1561"/>
    <cellStyle name="Финансовый 4 22 3 5" xfId="1562"/>
    <cellStyle name="Финансовый 4 22 3 6" xfId="1563"/>
    <cellStyle name="Финансовый 4 22 4" xfId="1564"/>
    <cellStyle name="Финансовый 4 22 4 2" xfId="1565"/>
    <cellStyle name="Финансовый 4 22 4 3" xfId="1566"/>
    <cellStyle name="Финансовый 4 22 4 4" xfId="1567"/>
    <cellStyle name="Финансовый 4 22 4 5" xfId="1568"/>
    <cellStyle name="Финансовый 4 22 4 6" xfId="1569"/>
    <cellStyle name="Финансовый 4 22 5" xfId="1570"/>
    <cellStyle name="Финансовый 4 22 5 2" xfId="1571"/>
    <cellStyle name="Финансовый 4 22 5 3" xfId="1572"/>
    <cellStyle name="Финансовый 4 22 5 4" xfId="1573"/>
    <cellStyle name="Финансовый 4 22 5 5" xfId="1574"/>
    <cellStyle name="Финансовый 4 22 5 6" xfId="1575"/>
    <cellStyle name="Финансовый 4 22 6" xfId="1576"/>
    <cellStyle name="Финансовый 4 22 6 2" xfId="1577"/>
    <cellStyle name="Финансовый 4 22 6 3" xfId="1578"/>
    <cellStyle name="Финансовый 4 22 6 4" xfId="1579"/>
    <cellStyle name="Финансовый 4 22 6 5" xfId="1580"/>
    <cellStyle name="Финансовый 4 22 6 6" xfId="1581"/>
    <cellStyle name="Финансовый 4 23" xfId="1582"/>
    <cellStyle name="Финансовый 4 23 2" xfId="1583"/>
    <cellStyle name="Финансовый 4 23 3" xfId="1584"/>
    <cellStyle name="Финансовый 4 23 4" xfId="1585"/>
    <cellStyle name="Финансовый 4 23 5" xfId="1586"/>
    <cellStyle name="Финансовый 4 23 6" xfId="1587"/>
    <cellStyle name="Финансовый 4 24" xfId="1588"/>
    <cellStyle name="Финансовый 4 24 2" xfId="1589"/>
    <cellStyle name="Финансовый 4 24 3" xfId="1590"/>
    <cellStyle name="Финансовый 4 24 4" xfId="1591"/>
    <cellStyle name="Финансовый 4 24 5" xfId="1592"/>
    <cellStyle name="Финансовый 4 24 6" xfId="1593"/>
    <cellStyle name="Финансовый 4 25" xfId="1594"/>
    <cellStyle name="Финансовый 4 25 2" xfId="1595"/>
    <cellStyle name="Финансовый 4 25 3" xfId="1596"/>
    <cellStyle name="Финансовый 4 25 4" xfId="1597"/>
    <cellStyle name="Финансовый 4 25 5" xfId="1598"/>
    <cellStyle name="Финансовый 4 25 6" xfId="1599"/>
    <cellStyle name="Финансовый 4 26" xfId="1600"/>
    <cellStyle name="Финансовый 4 26 2" xfId="1601"/>
    <cellStyle name="Финансовый 4 26 3" xfId="1602"/>
    <cellStyle name="Финансовый 4 26 4" xfId="1603"/>
    <cellStyle name="Финансовый 4 26 5" xfId="1604"/>
    <cellStyle name="Финансовый 4 26 6" xfId="1605"/>
    <cellStyle name="Финансовый 4 27" xfId="1606"/>
    <cellStyle name="Финансовый 4 27 2" xfId="1607"/>
    <cellStyle name="Финансовый 4 27 3" xfId="1608"/>
    <cellStyle name="Финансовый 4 27 4" xfId="1609"/>
    <cellStyle name="Финансовый 4 27 5" xfId="1610"/>
    <cellStyle name="Финансовый 4 27 6" xfId="1611"/>
    <cellStyle name="Финансовый 4 28" xfId="1612"/>
    <cellStyle name="Финансовый 4 29" xfId="1613"/>
    <cellStyle name="Финансовый 4 3" xfId="1614"/>
    <cellStyle name="Финансовый 4 3 2" xfId="1615"/>
    <cellStyle name="Финансовый 4 3 2 2" xfId="1616"/>
    <cellStyle name="Финансовый 4 3 2 3" xfId="1617"/>
    <cellStyle name="Финансовый 4 3 2 3 2" xfId="1618"/>
    <cellStyle name="Финансовый 4 3 2 3 3" xfId="1619"/>
    <cellStyle name="Финансовый 4 3 2 3 4" xfId="1620"/>
    <cellStyle name="Финансовый 4 3 2 3 5" xfId="1621"/>
    <cellStyle name="Финансовый 4 3 2 3 6" xfId="1622"/>
    <cellStyle name="Финансовый 4 3 2 4" xfId="1623"/>
    <cellStyle name="Финансовый 4 3 2 4 2" xfId="1624"/>
    <cellStyle name="Финансовый 4 3 2 4 3" xfId="1625"/>
    <cellStyle name="Финансовый 4 3 2 4 4" xfId="1626"/>
    <cellStyle name="Финансовый 4 3 2 4 5" xfId="1627"/>
    <cellStyle name="Финансовый 4 3 2 4 6" xfId="1628"/>
    <cellStyle name="Финансовый 4 3 2 5" xfId="1629"/>
    <cellStyle name="Финансовый 4 3 2 5 2" xfId="1630"/>
    <cellStyle name="Финансовый 4 3 2 5 3" xfId="1631"/>
    <cellStyle name="Финансовый 4 3 2 5 4" xfId="1632"/>
    <cellStyle name="Финансовый 4 3 2 5 5" xfId="1633"/>
    <cellStyle name="Финансовый 4 3 2 5 6" xfId="1634"/>
    <cellStyle name="Финансовый 4 3 2 6" xfId="1635"/>
    <cellStyle name="Финансовый 4 3 2 6 2" xfId="1636"/>
    <cellStyle name="Финансовый 4 3 2 6 3" xfId="1637"/>
    <cellStyle name="Финансовый 4 3 2 6 4" xfId="1638"/>
    <cellStyle name="Финансовый 4 3 2 6 5" xfId="1639"/>
    <cellStyle name="Финансовый 4 3 2 6 6" xfId="1640"/>
    <cellStyle name="Финансовый 4 3 2 7" xfId="1641"/>
    <cellStyle name="Финансовый 4 3 2 7 2" xfId="1642"/>
    <cellStyle name="Финансовый 4 3 2 7 3" xfId="1643"/>
    <cellStyle name="Финансовый 4 3 2 7 4" xfId="1644"/>
    <cellStyle name="Финансовый 4 3 2 7 5" xfId="1645"/>
    <cellStyle name="Финансовый 4 3 2 7 6" xfId="1646"/>
    <cellStyle name="Финансовый 4 3 3" xfId="1647"/>
    <cellStyle name="Финансовый 4 3 4" xfId="1648"/>
    <cellStyle name="Финансовый 4 30" xfId="1649"/>
    <cellStyle name="Финансовый 4 31" xfId="1650"/>
    <cellStyle name="Финансовый 4 32" xfId="1651"/>
    <cellStyle name="Финансовый 4 4" xfId="1652"/>
    <cellStyle name="Финансовый 4 4 2" xfId="1653"/>
    <cellStyle name="Финансовый 4 4 2 2" xfId="1654"/>
    <cellStyle name="Финансовый 4 4 2 3" xfId="1655"/>
    <cellStyle name="Финансовый 4 4 2 3 2" xfId="1656"/>
    <cellStyle name="Финансовый 4 4 2 3 3" xfId="1657"/>
    <cellStyle name="Финансовый 4 4 2 3 4" xfId="1658"/>
    <cellStyle name="Финансовый 4 4 2 3 5" xfId="1659"/>
    <cellStyle name="Финансовый 4 4 2 3 6" xfId="1660"/>
    <cellStyle name="Финансовый 4 4 2 4" xfId="1661"/>
    <cellStyle name="Финансовый 4 4 2 4 2" xfId="1662"/>
    <cellStyle name="Финансовый 4 4 2 4 3" xfId="1663"/>
    <cellStyle name="Финансовый 4 4 2 4 4" xfId="1664"/>
    <cellStyle name="Финансовый 4 4 2 4 5" xfId="1665"/>
    <cellStyle name="Финансовый 4 4 2 4 6" xfId="1666"/>
    <cellStyle name="Финансовый 4 4 2 5" xfId="1667"/>
    <cellStyle name="Финансовый 4 4 2 5 2" xfId="1668"/>
    <cellStyle name="Финансовый 4 4 2 5 3" xfId="1669"/>
    <cellStyle name="Финансовый 4 4 2 5 4" xfId="1670"/>
    <cellStyle name="Финансовый 4 4 2 5 5" xfId="1671"/>
    <cellStyle name="Финансовый 4 4 2 5 6" xfId="1672"/>
    <cellStyle name="Финансовый 4 4 2 6" xfId="1673"/>
    <cellStyle name="Финансовый 4 4 2 6 2" xfId="1674"/>
    <cellStyle name="Финансовый 4 4 2 6 3" xfId="1675"/>
    <cellStyle name="Финансовый 4 4 2 6 4" xfId="1676"/>
    <cellStyle name="Финансовый 4 4 2 6 5" xfId="1677"/>
    <cellStyle name="Финансовый 4 4 2 6 6" xfId="1678"/>
    <cellStyle name="Финансовый 4 4 2 7" xfId="1679"/>
    <cellStyle name="Финансовый 4 4 2 7 2" xfId="1680"/>
    <cellStyle name="Финансовый 4 4 2 7 3" xfId="1681"/>
    <cellStyle name="Финансовый 4 4 2 7 4" xfId="1682"/>
    <cellStyle name="Финансовый 4 4 2 7 5" xfId="1683"/>
    <cellStyle name="Финансовый 4 4 2 7 6" xfId="1684"/>
    <cellStyle name="Финансовый 4 4 3" xfId="1685"/>
    <cellStyle name="Финансовый 4 4 4" xfId="1686"/>
    <cellStyle name="Финансовый 4 4 5" xfId="1687"/>
    <cellStyle name="Финансовый 4 4 6" xfId="1688"/>
    <cellStyle name="Финансовый 4 4 7" xfId="1689"/>
    <cellStyle name="Финансовый 4 5" xfId="1690"/>
    <cellStyle name="Финансовый 4 5 2" xfId="1691"/>
    <cellStyle name="Финансовый 4 5 2 2" xfId="1692"/>
    <cellStyle name="Финансовый 4 5 2 3" xfId="1693"/>
    <cellStyle name="Финансовый 4 5 2 3 2" xfId="1694"/>
    <cellStyle name="Финансовый 4 5 2 3 3" xfId="1695"/>
    <cellStyle name="Финансовый 4 5 2 3 4" xfId="1696"/>
    <cellStyle name="Финансовый 4 5 2 3 5" xfId="1697"/>
    <cellStyle name="Финансовый 4 5 2 3 6" xfId="1698"/>
    <cellStyle name="Финансовый 4 5 2 4" xfId="1699"/>
    <cellStyle name="Финансовый 4 5 2 4 2" xfId="1700"/>
    <cellStyle name="Финансовый 4 5 2 4 3" xfId="1701"/>
    <cellStyle name="Финансовый 4 5 2 4 4" xfId="1702"/>
    <cellStyle name="Финансовый 4 5 2 4 5" xfId="1703"/>
    <cellStyle name="Финансовый 4 5 2 4 6" xfId="1704"/>
    <cellStyle name="Финансовый 4 5 2 5" xfId="1705"/>
    <cellStyle name="Финансовый 4 5 2 5 2" xfId="1706"/>
    <cellStyle name="Финансовый 4 5 2 5 3" xfId="1707"/>
    <cellStyle name="Финансовый 4 5 2 5 4" xfId="1708"/>
    <cellStyle name="Финансовый 4 5 2 5 5" xfId="1709"/>
    <cellStyle name="Финансовый 4 5 2 5 6" xfId="1710"/>
    <cellStyle name="Финансовый 4 5 2 6" xfId="1711"/>
    <cellStyle name="Финансовый 4 5 2 6 2" xfId="1712"/>
    <cellStyle name="Финансовый 4 5 2 6 3" xfId="1713"/>
    <cellStyle name="Финансовый 4 5 2 6 4" xfId="1714"/>
    <cellStyle name="Финансовый 4 5 2 6 5" xfId="1715"/>
    <cellStyle name="Финансовый 4 5 2 6 6" xfId="1716"/>
    <cellStyle name="Финансовый 4 5 2 7" xfId="1717"/>
    <cellStyle name="Финансовый 4 5 2 7 2" xfId="1718"/>
    <cellStyle name="Финансовый 4 5 2 7 3" xfId="1719"/>
    <cellStyle name="Финансовый 4 5 2 7 4" xfId="1720"/>
    <cellStyle name="Финансовый 4 5 2 7 5" xfId="1721"/>
    <cellStyle name="Финансовый 4 5 2 7 6" xfId="1722"/>
    <cellStyle name="Финансовый 4 5 3" xfId="1723"/>
    <cellStyle name="Финансовый 4 5 4" xfId="1724"/>
    <cellStyle name="Финансовый 4 5 5" xfId="1725"/>
    <cellStyle name="Финансовый 4 5 6" xfId="1726"/>
    <cellStyle name="Финансовый 4 5 7" xfId="1727"/>
    <cellStyle name="Финансовый 4 6" xfId="1728"/>
    <cellStyle name="Финансовый 4 7" xfId="1729"/>
    <cellStyle name="Финансовый 4 8" xfId="1730"/>
    <cellStyle name="Финансовый 4 9" xfId="1731"/>
    <cellStyle name="Формула" xfId="1732"/>
    <cellStyle name="Формула 2" xfId="1733"/>
    <cellStyle name="ФормулаВБ" xfId="1734"/>
    <cellStyle name="ФормулаВБ 2" xfId="1735"/>
    <cellStyle name="ФормулаНаКонтроль" xfId="1736"/>
    <cellStyle name="Хороший 2 2" xfId="1737"/>
    <cellStyle name="Хороший 2 3" xfId="1738"/>
    <cellStyle name="Хороший 2 4" xfId="1739"/>
    <cellStyle name="Хороший 2 5" xfId="1740"/>
    <cellStyle name="Хороший 2 6" xfId="1741"/>
    <cellStyle name="Хороший 2 7" xfId="1742"/>
    <cellStyle name="Хороший 3 2" xfId="1743"/>
    <cellStyle name="Хороший 3 3" xfId="1744"/>
    <cellStyle name="Хороший 3 4" xfId="1745"/>
    <cellStyle name="Хороший 3 5" xfId="1746"/>
    <cellStyle name="Хороший 3 6" xfId="1747"/>
    <cellStyle name="Хороший 3 7" xfId="1748"/>
    <cellStyle name="Хороший 4 2" xfId="1749"/>
    <cellStyle name="Хороший 4 3" xfId="1750"/>
    <cellStyle name="Хороший 4 4" xfId="1751"/>
    <cellStyle name="Хороший 4 5" xfId="1752"/>
    <cellStyle name="Хороший 4 6" xfId="1753"/>
    <cellStyle name="Хороший 4 7" xfId="1754"/>
    <cellStyle name="Хороший 5 2" xfId="1755"/>
    <cellStyle name="Хороший 5 3" xfId="1756"/>
    <cellStyle name="Хороший 5 4" xfId="1757"/>
    <cellStyle name="Хороший 5 5" xfId="1758"/>
    <cellStyle name="Хороший 5 6" xfId="1759"/>
    <cellStyle name="Хороший 5 7" xfId="1760"/>
    <cellStyle name="Хороший 6 2" xfId="1761"/>
    <cellStyle name="Хороший 6 3" xfId="1762"/>
    <cellStyle name="Хороший 6 4" xfId="1763"/>
    <cellStyle name="Хороший 6 5" xfId="1764"/>
    <cellStyle name="Хороший 6 6" xfId="1765"/>
    <cellStyle name="Хороший 6 7" xfId="17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8&#104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7;&#1090;&#1088;&#1086;&#1080;&#1090;&#1077;&#1083;&#1077;&#1081;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90;&#1072;&#1088;&#1080;&#1092;%20&#1089;.&#1078;%202014/&#1089;.&#1078;%202014%20&#1065;&#1077;&#1083;&#1082;&#1091;&#1085;/&#1052;&#1080;&#1088;&#1072;-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64460.381593396596</v>
          </cell>
        </row>
        <row r="63">
          <cell r="E63">
            <v>2137.5939821350325</v>
          </cell>
        </row>
        <row r="71">
          <cell r="E71">
            <v>45567.031129358933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31801.268700242497</v>
          </cell>
        </row>
        <row r="63">
          <cell r="E63">
            <v>899.62916567306365</v>
          </cell>
        </row>
        <row r="71">
          <cell r="E71">
            <v>15514.305235756699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87247.653606631284</v>
          </cell>
        </row>
        <row r="63">
          <cell r="E63">
            <v>1334.7613673867686</v>
          </cell>
        </row>
        <row r="71">
          <cell r="E71">
            <v>45615.737241328752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39534.295017251745</v>
          </cell>
        </row>
        <row r="63">
          <cell r="E63">
            <v>899.62916567306365</v>
          </cell>
        </row>
        <row r="71">
          <cell r="E71">
            <v>7178.0973005236665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39480.560898158459</v>
          </cell>
        </row>
        <row r="63">
          <cell r="E63">
            <v>899.62916567306365</v>
          </cell>
        </row>
        <row r="71">
          <cell r="E71">
            <v>10100.834098891602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37383.092120820329</v>
          </cell>
        </row>
        <row r="63">
          <cell r="E63">
            <v>899.62916567306365</v>
          </cell>
        </row>
        <row r="71">
          <cell r="E71">
            <v>5547.7828833390795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51325.609234878517</v>
          </cell>
        </row>
        <row r="63">
          <cell r="E63">
            <v>899.62916567306365</v>
          </cell>
        </row>
        <row r="71">
          <cell r="E71">
            <v>16549.197973626862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66862.574844468618</v>
          </cell>
        </row>
        <row r="63">
          <cell r="E63">
            <v>899.62916567306365</v>
          </cell>
        </row>
        <row r="71">
          <cell r="E71">
            <v>21928.749709726471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87726.067436924655</v>
          </cell>
        </row>
        <row r="63">
          <cell r="E63">
            <v>899.62916567306365</v>
          </cell>
        </row>
        <row r="71">
          <cell r="E71">
            <v>32216.782330784656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65618.093473053348</v>
          </cell>
        </row>
        <row r="63">
          <cell r="E63">
            <v>5773.2117714709102</v>
          </cell>
        </row>
        <row r="71">
          <cell r="E71">
            <v>28961.777479733217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56047.175342371178</v>
          </cell>
        </row>
        <row r="63">
          <cell r="E63">
            <v>1484.895679564474</v>
          </cell>
        </row>
        <row r="71">
          <cell r="E71">
            <v>12170.146923216735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72862.240677285721</v>
          </cell>
        </row>
        <row r="63">
          <cell r="E63">
            <v>1552.3274682436218</v>
          </cell>
        </row>
        <row r="71">
          <cell r="E71">
            <v>2664.3258726732656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73164.38992622096</v>
          </cell>
        </row>
        <row r="63">
          <cell r="E63">
            <v>1552.3274682436218</v>
          </cell>
        </row>
        <row r="71">
          <cell r="E71">
            <v>14480.018220039594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63873.790176908158</v>
          </cell>
        </row>
        <row r="63">
          <cell r="E63">
            <v>1552.3274682436218</v>
          </cell>
        </row>
        <row r="71">
          <cell r="E71">
            <v>43253.47131724831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"/>
    </sheetNames>
    <sheetDataSet>
      <sheetData sheetId="0">
        <row r="24">
          <cell r="E24">
            <v>71585.253071690633</v>
          </cell>
        </row>
        <row r="63">
          <cell r="E63">
            <v>1552.3274682436218</v>
          </cell>
        </row>
        <row r="71">
          <cell r="E71">
            <v>12436.622548385179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93"/>
  <sheetViews>
    <sheetView tabSelected="1" topLeftCell="D10" zoomScaleNormal="100" workbookViewId="0">
      <selection activeCell="W23" sqref="W23"/>
    </sheetView>
  </sheetViews>
  <sheetFormatPr defaultRowHeight="14.25"/>
  <cols>
    <col min="1" max="1" width="6.140625" style="3" bestFit="1" customWidth="1"/>
    <col min="2" max="2" width="57.140625" style="3" customWidth="1"/>
    <col min="3" max="3" width="29.85546875" style="3" hidden="1" customWidth="1"/>
    <col min="4" max="4" width="9.140625" style="3"/>
    <col min="5" max="5" width="9.42578125" style="3" customWidth="1"/>
    <col min="6" max="6" width="8.7109375" style="3" customWidth="1"/>
    <col min="7" max="7" width="9.42578125" style="3" customWidth="1"/>
    <col min="8" max="8" width="9.7109375" style="3" customWidth="1"/>
    <col min="9" max="9" width="9.140625" style="3" customWidth="1"/>
    <col min="10" max="10" width="9.42578125" style="3" customWidth="1"/>
    <col min="11" max="11" width="9.140625" style="3" customWidth="1"/>
    <col min="12" max="14" width="9.2851562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0" style="3" hidden="1" customWidth="1"/>
    <col min="20" max="20" width="10.7109375" style="3" bestFit="1" customWidth="1"/>
    <col min="21" max="254" width="9.140625" style="3"/>
    <col min="255" max="255" width="6.140625" style="3" bestFit="1" customWidth="1"/>
    <col min="256" max="256" width="28.28515625" style="3" customWidth="1"/>
    <col min="257" max="257" width="0" style="3" hidden="1" customWidth="1"/>
    <col min="258" max="258" width="9.140625" style="3"/>
    <col min="259" max="259" width="13.28515625" style="3" customWidth="1"/>
    <col min="260" max="260" width="11" style="3" customWidth="1"/>
    <col min="261" max="261" width="13.42578125" style="3" customWidth="1"/>
    <col min="262" max="262" width="13.85546875" style="3" customWidth="1"/>
    <col min="263" max="263" width="9.85546875" style="3" customWidth="1"/>
    <col min="264" max="264" width="11.140625" style="3" customWidth="1"/>
    <col min="265" max="265" width="12.5703125" style="3" customWidth="1"/>
    <col min="266" max="266" width="14.7109375" style="3" customWidth="1"/>
    <col min="267" max="267" width="13" style="3" customWidth="1"/>
    <col min="268" max="268" width="10.7109375" style="3" customWidth="1"/>
    <col min="269" max="269" width="8.7109375" style="3" customWidth="1"/>
    <col min="270" max="270" width="8.85546875" style="3" customWidth="1"/>
    <col min="271" max="271" width="8.5703125" style="3" customWidth="1"/>
    <col min="272" max="272" width="7.85546875" style="3" customWidth="1"/>
    <col min="273" max="273" width="8" style="3" customWidth="1"/>
    <col min="274" max="274" width="8.85546875" style="3" customWidth="1"/>
    <col min="275" max="275" width="0" style="3" hidden="1" customWidth="1"/>
    <col min="276" max="510" width="9.140625" style="3"/>
    <col min="511" max="511" width="6.140625" style="3" bestFit="1" customWidth="1"/>
    <col min="512" max="512" width="28.28515625" style="3" customWidth="1"/>
    <col min="513" max="513" width="0" style="3" hidden="1" customWidth="1"/>
    <col min="514" max="514" width="9.140625" style="3"/>
    <col min="515" max="515" width="13.28515625" style="3" customWidth="1"/>
    <col min="516" max="516" width="11" style="3" customWidth="1"/>
    <col min="517" max="517" width="13.42578125" style="3" customWidth="1"/>
    <col min="518" max="518" width="13.85546875" style="3" customWidth="1"/>
    <col min="519" max="519" width="9.85546875" style="3" customWidth="1"/>
    <col min="520" max="520" width="11.140625" style="3" customWidth="1"/>
    <col min="521" max="521" width="12.5703125" style="3" customWidth="1"/>
    <col min="522" max="522" width="14.7109375" style="3" customWidth="1"/>
    <col min="523" max="523" width="13" style="3" customWidth="1"/>
    <col min="524" max="524" width="10.7109375" style="3" customWidth="1"/>
    <col min="525" max="525" width="8.7109375" style="3" customWidth="1"/>
    <col min="526" max="526" width="8.85546875" style="3" customWidth="1"/>
    <col min="527" max="527" width="8.5703125" style="3" customWidth="1"/>
    <col min="528" max="528" width="7.85546875" style="3" customWidth="1"/>
    <col min="529" max="529" width="8" style="3" customWidth="1"/>
    <col min="530" max="530" width="8.85546875" style="3" customWidth="1"/>
    <col min="531" max="531" width="0" style="3" hidden="1" customWidth="1"/>
    <col min="532" max="766" width="9.140625" style="3"/>
    <col min="767" max="767" width="6.140625" style="3" bestFit="1" customWidth="1"/>
    <col min="768" max="768" width="28.28515625" style="3" customWidth="1"/>
    <col min="769" max="769" width="0" style="3" hidden="1" customWidth="1"/>
    <col min="770" max="770" width="9.140625" style="3"/>
    <col min="771" max="771" width="13.28515625" style="3" customWidth="1"/>
    <col min="772" max="772" width="11" style="3" customWidth="1"/>
    <col min="773" max="773" width="13.42578125" style="3" customWidth="1"/>
    <col min="774" max="774" width="13.85546875" style="3" customWidth="1"/>
    <col min="775" max="775" width="9.85546875" style="3" customWidth="1"/>
    <col min="776" max="776" width="11.140625" style="3" customWidth="1"/>
    <col min="777" max="777" width="12.5703125" style="3" customWidth="1"/>
    <col min="778" max="778" width="14.7109375" style="3" customWidth="1"/>
    <col min="779" max="779" width="13" style="3" customWidth="1"/>
    <col min="780" max="780" width="10.7109375" style="3" customWidth="1"/>
    <col min="781" max="781" width="8.7109375" style="3" customWidth="1"/>
    <col min="782" max="782" width="8.85546875" style="3" customWidth="1"/>
    <col min="783" max="783" width="8.5703125" style="3" customWidth="1"/>
    <col min="784" max="784" width="7.85546875" style="3" customWidth="1"/>
    <col min="785" max="785" width="8" style="3" customWidth="1"/>
    <col min="786" max="786" width="8.85546875" style="3" customWidth="1"/>
    <col min="787" max="787" width="0" style="3" hidden="1" customWidth="1"/>
    <col min="788" max="1022" width="9.140625" style="3"/>
    <col min="1023" max="1023" width="6.140625" style="3" bestFit="1" customWidth="1"/>
    <col min="1024" max="1024" width="28.28515625" style="3" customWidth="1"/>
    <col min="1025" max="1025" width="0" style="3" hidden="1" customWidth="1"/>
    <col min="1026" max="1026" width="9.140625" style="3"/>
    <col min="1027" max="1027" width="13.28515625" style="3" customWidth="1"/>
    <col min="1028" max="1028" width="11" style="3" customWidth="1"/>
    <col min="1029" max="1029" width="13.42578125" style="3" customWidth="1"/>
    <col min="1030" max="1030" width="13.85546875" style="3" customWidth="1"/>
    <col min="1031" max="1031" width="9.85546875" style="3" customWidth="1"/>
    <col min="1032" max="1032" width="11.140625" style="3" customWidth="1"/>
    <col min="1033" max="1033" width="12.5703125" style="3" customWidth="1"/>
    <col min="1034" max="1034" width="14.7109375" style="3" customWidth="1"/>
    <col min="1035" max="1035" width="13" style="3" customWidth="1"/>
    <col min="1036" max="1036" width="10.7109375" style="3" customWidth="1"/>
    <col min="1037" max="1037" width="8.7109375" style="3" customWidth="1"/>
    <col min="1038" max="1038" width="8.85546875" style="3" customWidth="1"/>
    <col min="1039" max="1039" width="8.5703125" style="3" customWidth="1"/>
    <col min="1040" max="1040" width="7.85546875" style="3" customWidth="1"/>
    <col min="1041" max="1041" width="8" style="3" customWidth="1"/>
    <col min="1042" max="1042" width="8.85546875" style="3" customWidth="1"/>
    <col min="1043" max="1043" width="0" style="3" hidden="1" customWidth="1"/>
    <col min="1044" max="1278" width="9.140625" style="3"/>
    <col min="1279" max="1279" width="6.140625" style="3" bestFit="1" customWidth="1"/>
    <col min="1280" max="1280" width="28.28515625" style="3" customWidth="1"/>
    <col min="1281" max="1281" width="0" style="3" hidden="1" customWidth="1"/>
    <col min="1282" max="1282" width="9.140625" style="3"/>
    <col min="1283" max="1283" width="13.28515625" style="3" customWidth="1"/>
    <col min="1284" max="1284" width="11" style="3" customWidth="1"/>
    <col min="1285" max="1285" width="13.42578125" style="3" customWidth="1"/>
    <col min="1286" max="1286" width="13.85546875" style="3" customWidth="1"/>
    <col min="1287" max="1287" width="9.85546875" style="3" customWidth="1"/>
    <col min="1288" max="1288" width="11.140625" style="3" customWidth="1"/>
    <col min="1289" max="1289" width="12.5703125" style="3" customWidth="1"/>
    <col min="1290" max="1290" width="14.7109375" style="3" customWidth="1"/>
    <col min="1291" max="1291" width="13" style="3" customWidth="1"/>
    <col min="1292" max="1292" width="10.7109375" style="3" customWidth="1"/>
    <col min="1293" max="1293" width="8.7109375" style="3" customWidth="1"/>
    <col min="1294" max="1294" width="8.85546875" style="3" customWidth="1"/>
    <col min="1295" max="1295" width="8.5703125" style="3" customWidth="1"/>
    <col min="1296" max="1296" width="7.85546875" style="3" customWidth="1"/>
    <col min="1297" max="1297" width="8" style="3" customWidth="1"/>
    <col min="1298" max="1298" width="8.85546875" style="3" customWidth="1"/>
    <col min="1299" max="1299" width="0" style="3" hidden="1" customWidth="1"/>
    <col min="1300" max="1534" width="9.140625" style="3"/>
    <col min="1535" max="1535" width="6.140625" style="3" bestFit="1" customWidth="1"/>
    <col min="1536" max="1536" width="28.28515625" style="3" customWidth="1"/>
    <col min="1537" max="1537" width="0" style="3" hidden="1" customWidth="1"/>
    <col min="1538" max="1538" width="9.140625" style="3"/>
    <col min="1539" max="1539" width="13.28515625" style="3" customWidth="1"/>
    <col min="1540" max="1540" width="11" style="3" customWidth="1"/>
    <col min="1541" max="1541" width="13.42578125" style="3" customWidth="1"/>
    <col min="1542" max="1542" width="13.85546875" style="3" customWidth="1"/>
    <col min="1543" max="1543" width="9.85546875" style="3" customWidth="1"/>
    <col min="1544" max="1544" width="11.140625" style="3" customWidth="1"/>
    <col min="1545" max="1545" width="12.5703125" style="3" customWidth="1"/>
    <col min="1546" max="1546" width="14.7109375" style="3" customWidth="1"/>
    <col min="1547" max="1547" width="13" style="3" customWidth="1"/>
    <col min="1548" max="1548" width="10.7109375" style="3" customWidth="1"/>
    <col min="1549" max="1549" width="8.7109375" style="3" customWidth="1"/>
    <col min="1550" max="1550" width="8.85546875" style="3" customWidth="1"/>
    <col min="1551" max="1551" width="8.5703125" style="3" customWidth="1"/>
    <col min="1552" max="1552" width="7.85546875" style="3" customWidth="1"/>
    <col min="1553" max="1553" width="8" style="3" customWidth="1"/>
    <col min="1554" max="1554" width="8.85546875" style="3" customWidth="1"/>
    <col min="1555" max="1555" width="0" style="3" hidden="1" customWidth="1"/>
    <col min="1556" max="1790" width="9.140625" style="3"/>
    <col min="1791" max="1791" width="6.140625" style="3" bestFit="1" customWidth="1"/>
    <col min="1792" max="1792" width="28.28515625" style="3" customWidth="1"/>
    <col min="1793" max="1793" width="0" style="3" hidden="1" customWidth="1"/>
    <col min="1794" max="1794" width="9.140625" style="3"/>
    <col min="1795" max="1795" width="13.28515625" style="3" customWidth="1"/>
    <col min="1796" max="1796" width="11" style="3" customWidth="1"/>
    <col min="1797" max="1797" width="13.42578125" style="3" customWidth="1"/>
    <col min="1798" max="1798" width="13.85546875" style="3" customWidth="1"/>
    <col min="1799" max="1799" width="9.85546875" style="3" customWidth="1"/>
    <col min="1800" max="1800" width="11.140625" style="3" customWidth="1"/>
    <col min="1801" max="1801" width="12.5703125" style="3" customWidth="1"/>
    <col min="1802" max="1802" width="14.7109375" style="3" customWidth="1"/>
    <col min="1803" max="1803" width="13" style="3" customWidth="1"/>
    <col min="1804" max="1804" width="10.7109375" style="3" customWidth="1"/>
    <col min="1805" max="1805" width="8.7109375" style="3" customWidth="1"/>
    <col min="1806" max="1806" width="8.85546875" style="3" customWidth="1"/>
    <col min="1807" max="1807" width="8.5703125" style="3" customWidth="1"/>
    <col min="1808" max="1808" width="7.85546875" style="3" customWidth="1"/>
    <col min="1809" max="1809" width="8" style="3" customWidth="1"/>
    <col min="1810" max="1810" width="8.85546875" style="3" customWidth="1"/>
    <col min="1811" max="1811" width="0" style="3" hidden="1" customWidth="1"/>
    <col min="1812" max="2046" width="9.140625" style="3"/>
    <col min="2047" max="2047" width="6.140625" style="3" bestFit="1" customWidth="1"/>
    <col min="2048" max="2048" width="28.28515625" style="3" customWidth="1"/>
    <col min="2049" max="2049" width="0" style="3" hidden="1" customWidth="1"/>
    <col min="2050" max="2050" width="9.140625" style="3"/>
    <col min="2051" max="2051" width="13.28515625" style="3" customWidth="1"/>
    <col min="2052" max="2052" width="11" style="3" customWidth="1"/>
    <col min="2053" max="2053" width="13.42578125" style="3" customWidth="1"/>
    <col min="2054" max="2054" width="13.85546875" style="3" customWidth="1"/>
    <col min="2055" max="2055" width="9.85546875" style="3" customWidth="1"/>
    <col min="2056" max="2056" width="11.140625" style="3" customWidth="1"/>
    <col min="2057" max="2057" width="12.5703125" style="3" customWidth="1"/>
    <col min="2058" max="2058" width="14.7109375" style="3" customWidth="1"/>
    <col min="2059" max="2059" width="13" style="3" customWidth="1"/>
    <col min="2060" max="2060" width="10.7109375" style="3" customWidth="1"/>
    <col min="2061" max="2061" width="8.7109375" style="3" customWidth="1"/>
    <col min="2062" max="2062" width="8.85546875" style="3" customWidth="1"/>
    <col min="2063" max="2063" width="8.5703125" style="3" customWidth="1"/>
    <col min="2064" max="2064" width="7.85546875" style="3" customWidth="1"/>
    <col min="2065" max="2065" width="8" style="3" customWidth="1"/>
    <col min="2066" max="2066" width="8.85546875" style="3" customWidth="1"/>
    <col min="2067" max="2067" width="0" style="3" hidden="1" customWidth="1"/>
    <col min="2068" max="2302" width="9.140625" style="3"/>
    <col min="2303" max="2303" width="6.140625" style="3" bestFit="1" customWidth="1"/>
    <col min="2304" max="2304" width="28.28515625" style="3" customWidth="1"/>
    <col min="2305" max="2305" width="0" style="3" hidden="1" customWidth="1"/>
    <col min="2306" max="2306" width="9.140625" style="3"/>
    <col min="2307" max="2307" width="13.28515625" style="3" customWidth="1"/>
    <col min="2308" max="2308" width="11" style="3" customWidth="1"/>
    <col min="2309" max="2309" width="13.42578125" style="3" customWidth="1"/>
    <col min="2310" max="2310" width="13.85546875" style="3" customWidth="1"/>
    <col min="2311" max="2311" width="9.85546875" style="3" customWidth="1"/>
    <col min="2312" max="2312" width="11.140625" style="3" customWidth="1"/>
    <col min="2313" max="2313" width="12.5703125" style="3" customWidth="1"/>
    <col min="2314" max="2314" width="14.7109375" style="3" customWidth="1"/>
    <col min="2315" max="2315" width="13" style="3" customWidth="1"/>
    <col min="2316" max="2316" width="10.7109375" style="3" customWidth="1"/>
    <col min="2317" max="2317" width="8.7109375" style="3" customWidth="1"/>
    <col min="2318" max="2318" width="8.85546875" style="3" customWidth="1"/>
    <col min="2319" max="2319" width="8.5703125" style="3" customWidth="1"/>
    <col min="2320" max="2320" width="7.85546875" style="3" customWidth="1"/>
    <col min="2321" max="2321" width="8" style="3" customWidth="1"/>
    <col min="2322" max="2322" width="8.85546875" style="3" customWidth="1"/>
    <col min="2323" max="2323" width="0" style="3" hidden="1" customWidth="1"/>
    <col min="2324" max="2558" width="9.140625" style="3"/>
    <col min="2559" max="2559" width="6.140625" style="3" bestFit="1" customWidth="1"/>
    <col min="2560" max="2560" width="28.28515625" style="3" customWidth="1"/>
    <col min="2561" max="2561" width="0" style="3" hidden="1" customWidth="1"/>
    <col min="2562" max="2562" width="9.140625" style="3"/>
    <col min="2563" max="2563" width="13.28515625" style="3" customWidth="1"/>
    <col min="2564" max="2564" width="11" style="3" customWidth="1"/>
    <col min="2565" max="2565" width="13.42578125" style="3" customWidth="1"/>
    <col min="2566" max="2566" width="13.85546875" style="3" customWidth="1"/>
    <col min="2567" max="2567" width="9.85546875" style="3" customWidth="1"/>
    <col min="2568" max="2568" width="11.140625" style="3" customWidth="1"/>
    <col min="2569" max="2569" width="12.5703125" style="3" customWidth="1"/>
    <col min="2570" max="2570" width="14.7109375" style="3" customWidth="1"/>
    <col min="2571" max="2571" width="13" style="3" customWidth="1"/>
    <col min="2572" max="2572" width="10.7109375" style="3" customWidth="1"/>
    <col min="2573" max="2573" width="8.7109375" style="3" customWidth="1"/>
    <col min="2574" max="2574" width="8.85546875" style="3" customWidth="1"/>
    <col min="2575" max="2575" width="8.5703125" style="3" customWidth="1"/>
    <col min="2576" max="2576" width="7.85546875" style="3" customWidth="1"/>
    <col min="2577" max="2577" width="8" style="3" customWidth="1"/>
    <col min="2578" max="2578" width="8.85546875" style="3" customWidth="1"/>
    <col min="2579" max="2579" width="0" style="3" hidden="1" customWidth="1"/>
    <col min="2580" max="2814" width="9.140625" style="3"/>
    <col min="2815" max="2815" width="6.140625" style="3" bestFit="1" customWidth="1"/>
    <col min="2816" max="2816" width="28.28515625" style="3" customWidth="1"/>
    <col min="2817" max="2817" width="0" style="3" hidden="1" customWidth="1"/>
    <col min="2818" max="2818" width="9.140625" style="3"/>
    <col min="2819" max="2819" width="13.28515625" style="3" customWidth="1"/>
    <col min="2820" max="2820" width="11" style="3" customWidth="1"/>
    <col min="2821" max="2821" width="13.42578125" style="3" customWidth="1"/>
    <col min="2822" max="2822" width="13.85546875" style="3" customWidth="1"/>
    <col min="2823" max="2823" width="9.85546875" style="3" customWidth="1"/>
    <col min="2824" max="2824" width="11.140625" style="3" customWidth="1"/>
    <col min="2825" max="2825" width="12.5703125" style="3" customWidth="1"/>
    <col min="2826" max="2826" width="14.7109375" style="3" customWidth="1"/>
    <col min="2827" max="2827" width="13" style="3" customWidth="1"/>
    <col min="2828" max="2828" width="10.7109375" style="3" customWidth="1"/>
    <col min="2829" max="2829" width="8.7109375" style="3" customWidth="1"/>
    <col min="2830" max="2830" width="8.85546875" style="3" customWidth="1"/>
    <col min="2831" max="2831" width="8.5703125" style="3" customWidth="1"/>
    <col min="2832" max="2832" width="7.85546875" style="3" customWidth="1"/>
    <col min="2833" max="2833" width="8" style="3" customWidth="1"/>
    <col min="2834" max="2834" width="8.85546875" style="3" customWidth="1"/>
    <col min="2835" max="2835" width="0" style="3" hidden="1" customWidth="1"/>
    <col min="2836" max="3070" width="9.140625" style="3"/>
    <col min="3071" max="3071" width="6.140625" style="3" bestFit="1" customWidth="1"/>
    <col min="3072" max="3072" width="28.28515625" style="3" customWidth="1"/>
    <col min="3073" max="3073" width="0" style="3" hidden="1" customWidth="1"/>
    <col min="3074" max="3074" width="9.140625" style="3"/>
    <col min="3075" max="3075" width="13.28515625" style="3" customWidth="1"/>
    <col min="3076" max="3076" width="11" style="3" customWidth="1"/>
    <col min="3077" max="3077" width="13.42578125" style="3" customWidth="1"/>
    <col min="3078" max="3078" width="13.85546875" style="3" customWidth="1"/>
    <col min="3079" max="3079" width="9.85546875" style="3" customWidth="1"/>
    <col min="3080" max="3080" width="11.140625" style="3" customWidth="1"/>
    <col min="3081" max="3081" width="12.5703125" style="3" customWidth="1"/>
    <col min="3082" max="3082" width="14.7109375" style="3" customWidth="1"/>
    <col min="3083" max="3083" width="13" style="3" customWidth="1"/>
    <col min="3084" max="3084" width="10.7109375" style="3" customWidth="1"/>
    <col min="3085" max="3085" width="8.7109375" style="3" customWidth="1"/>
    <col min="3086" max="3086" width="8.85546875" style="3" customWidth="1"/>
    <col min="3087" max="3087" width="8.5703125" style="3" customWidth="1"/>
    <col min="3088" max="3088" width="7.85546875" style="3" customWidth="1"/>
    <col min="3089" max="3089" width="8" style="3" customWidth="1"/>
    <col min="3090" max="3090" width="8.85546875" style="3" customWidth="1"/>
    <col min="3091" max="3091" width="0" style="3" hidden="1" customWidth="1"/>
    <col min="3092" max="3326" width="9.140625" style="3"/>
    <col min="3327" max="3327" width="6.140625" style="3" bestFit="1" customWidth="1"/>
    <col min="3328" max="3328" width="28.28515625" style="3" customWidth="1"/>
    <col min="3329" max="3329" width="0" style="3" hidden="1" customWidth="1"/>
    <col min="3330" max="3330" width="9.140625" style="3"/>
    <col min="3331" max="3331" width="13.28515625" style="3" customWidth="1"/>
    <col min="3332" max="3332" width="11" style="3" customWidth="1"/>
    <col min="3333" max="3333" width="13.42578125" style="3" customWidth="1"/>
    <col min="3334" max="3334" width="13.85546875" style="3" customWidth="1"/>
    <col min="3335" max="3335" width="9.85546875" style="3" customWidth="1"/>
    <col min="3336" max="3336" width="11.140625" style="3" customWidth="1"/>
    <col min="3337" max="3337" width="12.5703125" style="3" customWidth="1"/>
    <col min="3338" max="3338" width="14.7109375" style="3" customWidth="1"/>
    <col min="3339" max="3339" width="13" style="3" customWidth="1"/>
    <col min="3340" max="3340" width="10.7109375" style="3" customWidth="1"/>
    <col min="3341" max="3341" width="8.7109375" style="3" customWidth="1"/>
    <col min="3342" max="3342" width="8.85546875" style="3" customWidth="1"/>
    <col min="3343" max="3343" width="8.5703125" style="3" customWidth="1"/>
    <col min="3344" max="3344" width="7.85546875" style="3" customWidth="1"/>
    <col min="3345" max="3345" width="8" style="3" customWidth="1"/>
    <col min="3346" max="3346" width="8.85546875" style="3" customWidth="1"/>
    <col min="3347" max="3347" width="0" style="3" hidden="1" customWidth="1"/>
    <col min="3348" max="3582" width="9.140625" style="3"/>
    <col min="3583" max="3583" width="6.140625" style="3" bestFit="1" customWidth="1"/>
    <col min="3584" max="3584" width="28.28515625" style="3" customWidth="1"/>
    <col min="3585" max="3585" width="0" style="3" hidden="1" customWidth="1"/>
    <col min="3586" max="3586" width="9.140625" style="3"/>
    <col min="3587" max="3587" width="13.28515625" style="3" customWidth="1"/>
    <col min="3588" max="3588" width="11" style="3" customWidth="1"/>
    <col min="3589" max="3589" width="13.42578125" style="3" customWidth="1"/>
    <col min="3590" max="3590" width="13.85546875" style="3" customWidth="1"/>
    <col min="3591" max="3591" width="9.85546875" style="3" customWidth="1"/>
    <col min="3592" max="3592" width="11.140625" style="3" customWidth="1"/>
    <col min="3593" max="3593" width="12.5703125" style="3" customWidth="1"/>
    <col min="3594" max="3594" width="14.7109375" style="3" customWidth="1"/>
    <col min="3595" max="3595" width="13" style="3" customWidth="1"/>
    <col min="3596" max="3596" width="10.7109375" style="3" customWidth="1"/>
    <col min="3597" max="3597" width="8.7109375" style="3" customWidth="1"/>
    <col min="3598" max="3598" width="8.85546875" style="3" customWidth="1"/>
    <col min="3599" max="3599" width="8.5703125" style="3" customWidth="1"/>
    <col min="3600" max="3600" width="7.85546875" style="3" customWidth="1"/>
    <col min="3601" max="3601" width="8" style="3" customWidth="1"/>
    <col min="3602" max="3602" width="8.85546875" style="3" customWidth="1"/>
    <col min="3603" max="3603" width="0" style="3" hidden="1" customWidth="1"/>
    <col min="3604" max="3838" width="9.140625" style="3"/>
    <col min="3839" max="3839" width="6.140625" style="3" bestFit="1" customWidth="1"/>
    <col min="3840" max="3840" width="28.28515625" style="3" customWidth="1"/>
    <col min="3841" max="3841" width="0" style="3" hidden="1" customWidth="1"/>
    <col min="3842" max="3842" width="9.140625" style="3"/>
    <col min="3843" max="3843" width="13.28515625" style="3" customWidth="1"/>
    <col min="3844" max="3844" width="11" style="3" customWidth="1"/>
    <col min="3845" max="3845" width="13.42578125" style="3" customWidth="1"/>
    <col min="3846" max="3846" width="13.85546875" style="3" customWidth="1"/>
    <col min="3847" max="3847" width="9.85546875" style="3" customWidth="1"/>
    <col min="3848" max="3848" width="11.140625" style="3" customWidth="1"/>
    <col min="3849" max="3849" width="12.5703125" style="3" customWidth="1"/>
    <col min="3850" max="3850" width="14.7109375" style="3" customWidth="1"/>
    <col min="3851" max="3851" width="13" style="3" customWidth="1"/>
    <col min="3852" max="3852" width="10.7109375" style="3" customWidth="1"/>
    <col min="3853" max="3853" width="8.7109375" style="3" customWidth="1"/>
    <col min="3854" max="3854" width="8.85546875" style="3" customWidth="1"/>
    <col min="3855" max="3855" width="8.5703125" style="3" customWidth="1"/>
    <col min="3856" max="3856" width="7.85546875" style="3" customWidth="1"/>
    <col min="3857" max="3857" width="8" style="3" customWidth="1"/>
    <col min="3858" max="3858" width="8.85546875" style="3" customWidth="1"/>
    <col min="3859" max="3859" width="0" style="3" hidden="1" customWidth="1"/>
    <col min="3860" max="4094" width="9.140625" style="3"/>
    <col min="4095" max="4095" width="6.140625" style="3" bestFit="1" customWidth="1"/>
    <col min="4096" max="4096" width="28.28515625" style="3" customWidth="1"/>
    <col min="4097" max="4097" width="0" style="3" hidden="1" customWidth="1"/>
    <col min="4098" max="4098" width="9.140625" style="3"/>
    <col min="4099" max="4099" width="13.28515625" style="3" customWidth="1"/>
    <col min="4100" max="4100" width="11" style="3" customWidth="1"/>
    <col min="4101" max="4101" width="13.42578125" style="3" customWidth="1"/>
    <col min="4102" max="4102" width="13.85546875" style="3" customWidth="1"/>
    <col min="4103" max="4103" width="9.85546875" style="3" customWidth="1"/>
    <col min="4104" max="4104" width="11.140625" style="3" customWidth="1"/>
    <col min="4105" max="4105" width="12.5703125" style="3" customWidth="1"/>
    <col min="4106" max="4106" width="14.7109375" style="3" customWidth="1"/>
    <col min="4107" max="4107" width="13" style="3" customWidth="1"/>
    <col min="4108" max="4108" width="10.7109375" style="3" customWidth="1"/>
    <col min="4109" max="4109" width="8.7109375" style="3" customWidth="1"/>
    <col min="4110" max="4110" width="8.85546875" style="3" customWidth="1"/>
    <col min="4111" max="4111" width="8.5703125" style="3" customWidth="1"/>
    <col min="4112" max="4112" width="7.85546875" style="3" customWidth="1"/>
    <col min="4113" max="4113" width="8" style="3" customWidth="1"/>
    <col min="4114" max="4114" width="8.85546875" style="3" customWidth="1"/>
    <col min="4115" max="4115" width="0" style="3" hidden="1" customWidth="1"/>
    <col min="4116" max="4350" width="9.140625" style="3"/>
    <col min="4351" max="4351" width="6.140625" style="3" bestFit="1" customWidth="1"/>
    <col min="4352" max="4352" width="28.28515625" style="3" customWidth="1"/>
    <col min="4353" max="4353" width="0" style="3" hidden="1" customWidth="1"/>
    <col min="4354" max="4354" width="9.140625" style="3"/>
    <col min="4355" max="4355" width="13.28515625" style="3" customWidth="1"/>
    <col min="4356" max="4356" width="11" style="3" customWidth="1"/>
    <col min="4357" max="4357" width="13.42578125" style="3" customWidth="1"/>
    <col min="4358" max="4358" width="13.85546875" style="3" customWidth="1"/>
    <col min="4359" max="4359" width="9.85546875" style="3" customWidth="1"/>
    <col min="4360" max="4360" width="11.140625" style="3" customWidth="1"/>
    <col min="4361" max="4361" width="12.5703125" style="3" customWidth="1"/>
    <col min="4362" max="4362" width="14.7109375" style="3" customWidth="1"/>
    <col min="4363" max="4363" width="13" style="3" customWidth="1"/>
    <col min="4364" max="4364" width="10.7109375" style="3" customWidth="1"/>
    <col min="4365" max="4365" width="8.7109375" style="3" customWidth="1"/>
    <col min="4366" max="4366" width="8.85546875" style="3" customWidth="1"/>
    <col min="4367" max="4367" width="8.5703125" style="3" customWidth="1"/>
    <col min="4368" max="4368" width="7.85546875" style="3" customWidth="1"/>
    <col min="4369" max="4369" width="8" style="3" customWidth="1"/>
    <col min="4370" max="4370" width="8.85546875" style="3" customWidth="1"/>
    <col min="4371" max="4371" width="0" style="3" hidden="1" customWidth="1"/>
    <col min="4372" max="4606" width="9.140625" style="3"/>
    <col min="4607" max="4607" width="6.140625" style="3" bestFit="1" customWidth="1"/>
    <col min="4608" max="4608" width="28.28515625" style="3" customWidth="1"/>
    <col min="4609" max="4609" width="0" style="3" hidden="1" customWidth="1"/>
    <col min="4610" max="4610" width="9.140625" style="3"/>
    <col min="4611" max="4611" width="13.28515625" style="3" customWidth="1"/>
    <col min="4612" max="4612" width="11" style="3" customWidth="1"/>
    <col min="4613" max="4613" width="13.42578125" style="3" customWidth="1"/>
    <col min="4614" max="4614" width="13.85546875" style="3" customWidth="1"/>
    <col min="4615" max="4615" width="9.85546875" style="3" customWidth="1"/>
    <col min="4616" max="4616" width="11.140625" style="3" customWidth="1"/>
    <col min="4617" max="4617" width="12.5703125" style="3" customWidth="1"/>
    <col min="4618" max="4618" width="14.7109375" style="3" customWidth="1"/>
    <col min="4619" max="4619" width="13" style="3" customWidth="1"/>
    <col min="4620" max="4620" width="10.7109375" style="3" customWidth="1"/>
    <col min="4621" max="4621" width="8.7109375" style="3" customWidth="1"/>
    <col min="4622" max="4622" width="8.85546875" style="3" customWidth="1"/>
    <col min="4623" max="4623" width="8.5703125" style="3" customWidth="1"/>
    <col min="4624" max="4624" width="7.85546875" style="3" customWidth="1"/>
    <col min="4625" max="4625" width="8" style="3" customWidth="1"/>
    <col min="4626" max="4626" width="8.85546875" style="3" customWidth="1"/>
    <col min="4627" max="4627" width="0" style="3" hidden="1" customWidth="1"/>
    <col min="4628" max="4862" width="9.140625" style="3"/>
    <col min="4863" max="4863" width="6.140625" style="3" bestFit="1" customWidth="1"/>
    <col min="4864" max="4864" width="28.28515625" style="3" customWidth="1"/>
    <col min="4865" max="4865" width="0" style="3" hidden="1" customWidth="1"/>
    <col min="4866" max="4866" width="9.140625" style="3"/>
    <col min="4867" max="4867" width="13.28515625" style="3" customWidth="1"/>
    <col min="4868" max="4868" width="11" style="3" customWidth="1"/>
    <col min="4869" max="4869" width="13.42578125" style="3" customWidth="1"/>
    <col min="4870" max="4870" width="13.85546875" style="3" customWidth="1"/>
    <col min="4871" max="4871" width="9.85546875" style="3" customWidth="1"/>
    <col min="4872" max="4872" width="11.140625" style="3" customWidth="1"/>
    <col min="4873" max="4873" width="12.5703125" style="3" customWidth="1"/>
    <col min="4874" max="4874" width="14.7109375" style="3" customWidth="1"/>
    <col min="4875" max="4875" width="13" style="3" customWidth="1"/>
    <col min="4876" max="4876" width="10.7109375" style="3" customWidth="1"/>
    <col min="4877" max="4877" width="8.7109375" style="3" customWidth="1"/>
    <col min="4878" max="4878" width="8.85546875" style="3" customWidth="1"/>
    <col min="4879" max="4879" width="8.5703125" style="3" customWidth="1"/>
    <col min="4880" max="4880" width="7.85546875" style="3" customWidth="1"/>
    <col min="4881" max="4881" width="8" style="3" customWidth="1"/>
    <col min="4882" max="4882" width="8.85546875" style="3" customWidth="1"/>
    <col min="4883" max="4883" width="0" style="3" hidden="1" customWidth="1"/>
    <col min="4884" max="5118" width="9.140625" style="3"/>
    <col min="5119" max="5119" width="6.140625" style="3" bestFit="1" customWidth="1"/>
    <col min="5120" max="5120" width="28.28515625" style="3" customWidth="1"/>
    <col min="5121" max="5121" width="0" style="3" hidden="1" customWidth="1"/>
    <col min="5122" max="5122" width="9.140625" style="3"/>
    <col min="5123" max="5123" width="13.28515625" style="3" customWidth="1"/>
    <col min="5124" max="5124" width="11" style="3" customWidth="1"/>
    <col min="5125" max="5125" width="13.42578125" style="3" customWidth="1"/>
    <col min="5126" max="5126" width="13.85546875" style="3" customWidth="1"/>
    <col min="5127" max="5127" width="9.85546875" style="3" customWidth="1"/>
    <col min="5128" max="5128" width="11.140625" style="3" customWidth="1"/>
    <col min="5129" max="5129" width="12.5703125" style="3" customWidth="1"/>
    <col min="5130" max="5130" width="14.7109375" style="3" customWidth="1"/>
    <col min="5131" max="5131" width="13" style="3" customWidth="1"/>
    <col min="5132" max="5132" width="10.7109375" style="3" customWidth="1"/>
    <col min="5133" max="5133" width="8.7109375" style="3" customWidth="1"/>
    <col min="5134" max="5134" width="8.85546875" style="3" customWidth="1"/>
    <col min="5135" max="5135" width="8.5703125" style="3" customWidth="1"/>
    <col min="5136" max="5136" width="7.85546875" style="3" customWidth="1"/>
    <col min="5137" max="5137" width="8" style="3" customWidth="1"/>
    <col min="5138" max="5138" width="8.85546875" style="3" customWidth="1"/>
    <col min="5139" max="5139" width="0" style="3" hidden="1" customWidth="1"/>
    <col min="5140" max="5374" width="9.140625" style="3"/>
    <col min="5375" max="5375" width="6.140625" style="3" bestFit="1" customWidth="1"/>
    <col min="5376" max="5376" width="28.28515625" style="3" customWidth="1"/>
    <col min="5377" max="5377" width="0" style="3" hidden="1" customWidth="1"/>
    <col min="5378" max="5378" width="9.140625" style="3"/>
    <col min="5379" max="5379" width="13.28515625" style="3" customWidth="1"/>
    <col min="5380" max="5380" width="11" style="3" customWidth="1"/>
    <col min="5381" max="5381" width="13.42578125" style="3" customWidth="1"/>
    <col min="5382" max="5382" width="13.85546875" style="3" customWidth="1"/>
    <col min="5383" max="5383" width="9.85546875" style="3" customWidth="1"/>
    <col min="5384" max="5384" width="11.140625" style="3" customWidth="1"/>
    <col min="5385" max="5385" width="12.5703125" style="3" customWidth="1"/>
    <col min="5386" max="5386" width="14.7109375" style="3" customWidth="1"/>
    <col min="5387" max="5387" width="13" style="3" customWidth="1"/>
    <col min="5388" max="5388" width="10.7109375" style="3" customWidth="1"/>
    <col min="5389" max="5389" width="8.7109375" style="3" customWidth="1"/>
    <col min="5390" max="5390" width="8.85546875" style="3" customWidth="1"/>
    <col min="5391" max="5391" width="8.5703125" style="3" customWidth="1"/>
    <col min="5392" max="5392" width="7.85546875" style="3" customWidth="1"/>
    <col min="5393" max="5393" width="8" style="3" customWidth="1"/>
    <col min="5394" max="5394" width="8.85546875" style="3" customWidth="1"/>
    <col min="5395" max="5395" width="0" style="3" hidden="1" customWidth="1"/>
    <col min="5396" max="5630" width="9.140625" style="3"/>
    <col min="5631" max="5631" width="6.140625" style="3" bestFit="1" customWidth="1"/>
    <col min="5632" max="5632" width="28.28515625" style="3" customWidth="1"/>
    <col min="5633" max="5633" width="0" style="3" hidden="1" customWidth="1"/>
    <col min="5634" max="5634" width="9.140625" style="3"/>
    <col min="5635" max="5635" width="13.28515625" style="3" customWidth="1"/>
    <col min="5636" max="5636" width="11" style="3" customWidth="1"/>
    <col min="5637" max="5637" width="13.42578125" style="3" customWidth="1"/>
    <col min="5638" max="5638" width="13.85546875" style="3" customWidth="1"/>
    <col min="5639" max="5639" width="9.85546875" style="3" customWidth="1"/>
    <col min="5640" max="5640" width="11.140625" style="3" customWidth="1"/>
    <col min="5641" max="5641" width="12.5703125" style="3" customWidth="1"/>
    <col min="5642" max="5642" width="14.7109375" style="3" customWidth="1"/>
    <col min="5643" max="5643" width="13" style="3" customWidth="1"/>
    <col min="5644" max="5644" width="10.7109375" style="3" customWidth="1"/>
    <col min="5645" max="5645" width="8.7109375" style="3" customWidth="1"/>
    <col min="5646" max="5646" width="8.85546875" style="3" customWidth="1"/>
    <col min="5647" max="5647" width="8.5703125" style="3" customWidth="1"/>
    <col min="5648" max="5648" width="7.85546875" style="3" customWidth="1"/>
    <col min="5649" max="5649" width="8" style="3" customWidth="1"/>
    <col min="5650" max="5650" width="8.85546875" style="3" customWidth="1"/>
    <col min="5651" max="5651" width="0" style="3" hidden="1" customWidth="1"/>
    <col min="5652" max="5886" width="9.140625" style="3"/>
    <col min="5887" max="5887" width="6.140625" style="3" bestFit="1" customWidth="1"/>
    <col min="5888" max="5888" width="28.28515625" style="3" customWidth="1"/>
    <col min="5889" max="5889" width="0" style="3" hidden="1" customWidth="1"/>
    <col min="5890" max="5890" width="9.140625" style="3"/>
    <col min="5891" max="5891" width="13.28515625" style="3" customWidth="1"/>
    <col min="5892" max="5892" width="11" style="3" customWidth="1"/>
    <col min="5893" max="5893" width="13.42578125" style="3" customWidth="1"/>
    <col min="5894" max="5894" width="13.85546875" style="3" customWidth="1"/>
    <col min="5895" max="5895" width="9.85546875" style="3" customWidth="1"/>
    <col min="5896" max="5896" width="11.140625" style="3" customWidth="1"/>
    <col min="5897" max="5897" width="12.5703125" style="3" customWidth="1"/>
    <col min="5898" max="5898" width="14.7109375" style="3" customWidth="1"/>
    <col min="5899" max="5899" width="13" style="3" customWidth="1"/>
    <col min="5900" max="5900" width="10.7109375" style="3" customWidth="1"/>
    <col min="5901" max="5901" width="8.7109375" style="3" customWidth="1"/>
    <col min="5902" max="5902" width="8.85546875" style="3" customWidth="1"/>
    <col min="5903" max="5903" width="8.5703125" style="3" customWidth="1"/>
    <col min="5904" max="5904" width="7.85546875" style="3" customWidth="1"/>
    <col min="5905" max="5905" width="8" style="3" customWidth="1"/>
    <col min="5906" max="5906" width="8.85546875" style="3" customWidth="1"/>
    <col min="5907" max="5907" width="0" style="3" hidden="1" customWidth="1"/>
    <col min="5908" max="6142" width="9.140625" style="3"/>
    <col min="6143" max="6143" width="6.140625" style="3" bestFit="1" customWidth="1"/>
    <col min="6144" max="6144" width="28.28515625" style="3" customWidth="1"/>
    <col min="6145" max="6145" width="0" style="3" hidden="1" customWidth="1"/>
    <col min="6146" max="6146" width="9.140625" style="3"/>
    <col min="6147" max="6147" width="13.28515625" style="3" customWidth="1"/>
    <col min="6148" max="6148" width="11" style="3" customWidth="1"/>
    <col min="6149" max="6149" width="13.42578125" style="3" customWidth="1"/>
    <col min="6150" max="6150" width="13.85546875" style="3" customWidth="1"/>
    <col min="6151" max="6151" width="9.85546875" style="3" customWidth="1"/>
    <col min="6152" max="6152" width="11.140625" style="3" customWidth="1"/>
    <col min="6153" max="6153" width="12.5703125" style="3" customWidth="1"/>
    <col min="6154" max="6154" width="14.7109375" style="3" customWidth="1"/>
    <col min="6155" max="6155" width="13" style="3" customWidth="1"/>
    <col min="6156" max="6156" width="10.7109375" style="3" customWidth="1"/>
    <col min="6157" max="6157" width="8.7109375" style="3" customWidth="1"/>
    <col min="6158" max="6158" width="8.85546875" style="3" customWidth="1"/>
    <col min="6159" max="6159" width="8.5703125" style="3" customWidth="1"/>
    <col min="6160" max="6160" width="7.85546875" style="3" customWidth="1"/>
    <col min="6161" max="6161" width="8" style="3" customWidth="1"/>
    <col min="6162" max="6162" width="8.85546875" style="3" customWidth="1"/>
    <col min="6163" max="6163" width="0" style="3" hidden="1" customWidth="1"/>
    <col min="6164" max="6398" width="9.140625" style="3"/>
    <col min="6399" max="6399" width="6.140625" style="3" bestFit="1" customWidth="1"/>
    <col min="6400" max="6400" width="28.28515625" style="3" customWidth="1"/>
    <col min="6401" max="6401" width="0" style="3" hidden="1" customWidth="1"/>
    <col min="6402" max="6402" width="9.140625" style="3"/>
    <col min="6403" max="6403" width="13.28515625" style="3" customWidth="1"/>
    <col min="6404" max="6404" width="11" style="3" customWidth="1"/>
    <col min="6405" max="6405" width="13.42578125" style="3" customWidth="1"/>
    <col min="6406" max="6406" width="13.85546875" style="3" customWidth="1"/>
    <col min="6407" max="6407" width="9.85546875" style="3" customWidth="1"/>
    <col min="6408" max="6408" width="11.140625" style="3" customWidth="1"/>
    <col min="6409" max="6409" width="12.5703125" style="3" customWidth="1"/>
    <col min="6410" max="6410" width="14.7109375" style="3" customWidth="1"/>
    <col min="6411" max="6411" width="13" style="3" customWidth="1"/>
    <col min="6412" max="6412" width="10.7109375" style="3" customWidth="1"/>
    <col min="6413" max="6413" width="8.7109375" style="3" customWidth="1"/>
    <col min="6414" max="6414" width="8.85546875" style="3" customWidth="1"/>
    <col min="6415" max="6415" width="8.5703125" style="3" customWidth="1"/>
    <col min="6416" max="6416" width="7.85546875" style="3" customWidth="1"/>
    <col min="6417" max="6417" width="8" style="3" customWidth="1"/>
    <col min="6418" max="6418" width="8.85546875" style="3" customWidth="1"/>
    <col min="6419" max="6419" width="0" style="3" hidden="1" customWidth="1"/>
    <col min="6420" max="6654" width="9.140625" style="3"/>
    <col min="6655" max="6655" width="6.140625" style="3" bestFit="1" customWidth="1"/>
    <col min="6656" max="6656" width="28.28515625" style="3" customWidth="1"/>
    <col min="6657" max="6657" width="0" style="3" hidden="1" customWidth="1"/>
    <col min="6658" max="6658" width="9.140625" style="3"/>
    <col min="6659" max="6659" width="13.28515625" style="3" customWidth="1"/>
    <col min="6660" max="6660" width="11" style="3" customWidth="1"/>
    <col min="6661" max="6661" width="13.42578125" style="3" customWidth="1"/>
    <col min="6662" max="6662" width="13.85546875" style="3" customWidth="1"/>
    <col min="6663" max="6663" width="9.85546875" style="3" customWidth="1"/>
    <col min="6664" max="6664" width="11.140625" style="3" customWidth="1"/>
    <col min="6665" max="6665" width="12.5703125" style="3" customWidth="1"/>
    <col min="6666" max="6666" width="14.7109375" style="3" customWidth="1"/>
    <col min="6667" max="6667" width="13" style="3" customWidth="1"/>
    <col min="6668" max="6668" width="10.7109375" style="3" customWidth="1"/>
    <col min="6669" max="6669" width="8.7109375" style="3" customWidth="1"/>
    <col min="6670" max="6670" width="8.85546875" style="3" customWidth="1"/>
    <col min="6671" max="6671" width="8.5703125" style="3" customWidth="1"/>
    <col min="6672" max="6672" width="7.85546875" style="3" customWidth="1"/>
    <col min="6673" max="6673" width="8" style="3" customWidth="1"/>
    <col min="6674" max="6674" width="8.85546875" style="3" customWidth="1"/>
    <col min="6675" max="6675" width="0" style="3" hidden="1" customWidth="1"/>
    <col min="6676" max="6910" width="9.140625" style="3"/>
    <col min="6911" max="6911" width="6.140625" style="3" bestFit="1" customWidth="1"/>
    <col min="6912" max="6912" width="28.28515625" style="3" customWidth="1"/>
    <col min="6913" max="6913" width="0" style="3" hidden="1" customWidth="1"/>
    <col min="6914" max="6914" width="9.140625" style="3"/>
    <col min="6915" max="6915" width="13.28515625" style="3" customWidth="1"/>
    <col min="6916" max="6916" width="11" style="3" customWidth="1"/>
    <col min="6917" max="6917" width="13.42578125" style="3" customWidth="1"/>
    <col min="6918" max="6918" width="13.85546875" style="3" customWidth="1"/>
    <col min="6919" max="6919" width="9.85546875" style="3" customWidth="1"/>
    <col min="6920" max="6920" width="11.140625" style="3" customWidth="1"/>
    <col min="6921" max="6921" width="12.5703125" style="3" customWidth="1"/>
    <col min="6922" max="6922" width="14.7109375" style="3" customWidth="1"/>
    <col min="6923" max="6923" width="13" style="3" customWidth="1"/>
    <col min="6924" max="6924" width="10.7109375" style="3" customWidth="1"/>
    <col min="6925" max="6925" width="8.7109375" style="3" customWidth="1"/>
    <col min="6926" max="6926" width="8.85546875" style="3" customWidth="1"/>
    <col min="6927" max="6927" width="8.5703125" style="3" customWidth="1"/>
    <col min="6928" max="6928" width="7.85546875" style="3" customWidth="1"/>
    <col min="6929" max="6929" width="8" style="3" customWidth="1"/>
    <col min="6930" max="6930" width="8.85546875" style="3" customWidth="1"/>
    <col min="6931" max="6931" width="0" style="3" hidden="1" customWidth="1"/>
    <col min="6932" max="7166" width="9.140625" style="3"/>
    <col min="7167" max="7167" width="6.140625" style="3" bestFit="1" customWidth="1"/>
    <col min="7168" max="7168" width="28.28515625" style="3" customWidth="1"/>
    <col min="7169" max="7169" width="0" style="3" hidden="1" customWidth="1"/>
    <col min="7170" max="7170" width="9.140625" style="3"/>
    <col min="7171" max="7171" width="13.28515625" style="3" customWidth="1"/>
    <col min="7172" max="7172" width="11" style="3" customWidth="1"/>
    <col min="7173" max="7173" width="13.42578125" style="3" customWidth="1"/>
    <col min="7174" max="7174" width="13.85546875" style="3" customWidth="1"/>
    <col min="7175" max="7175" width="9.85546875" style="3" customWidth="1"/>
    <col min="7176" max="7176" width="11.140625" style="3" customWidth="1"/>
    <col min="7177" max="7177" width="12.5703125" style="3" customWidth="1"/>
    <col min="7178" max="7178" width="14.7109375" style="3" customWidth="1"/>
    <col min="7179" max="7179" width="13" style="3" customWidth="1"/>
    <col min="7180" max="7180" width="10.7109375" style="3" customWidth="1"/>
    <col min="7181" max="7181" width="8.7109375" style="3" customWidth="1"/>
    <col min="7182" max="7182" width="8.85546875" style="3" customWidth="1"/>
    <col min="7183" max="7183" width="8.5703125" style="3" customWidth="1"/>
    <col min="7184" max="7184" width="7.85546875" style="3" customWidth="1"/>
    <col min="7185" max="7185" width="8" style="3" customWidth="1"/>
    <col min="7186" max="7186" width="8.85546875" style="3" customWidth="1"/>
    <col min="7187" max="7187" width="0" style="3" hidden="1" customWidth="1"/>
    <col min="7188" max="7422" width="9.140625" style="3"/>
    <col min="7423" max="7423" width="6.140625" style="3" bestFit="1" customWidth="1"/>
    <col min="7424" max="7424" width="28.28515625" style="3" customWidth="1"/>
    <col min="7425" max="7425" width="0" style="3" hidden="1" customWidth="1"/>
    <col min="7426" max="7426" width="9.140625" style="3"/>
    <col min="7427" max="7427" width="13.28515625" style="3" customWidth="1"/>
    <col min="7428" max="7428" width="11" style="3" customWidth="1"/>
    <col min="7429" max="7429" width="13.42578125" style="3" customWidth="1"/>
    <col min="7430" max="7430" width="13.85546875" style="3" customWidth="1"/>
    <col min="7431" max="7431" width="9.85546875" style="3" customWidth="1"/>
    <col min="7432" max="7432" width="11.140625" style="3" customWidth="1"/>
    <col min="7433" max="7433" width="12.5703125" style="3" customWidth="1"/>
    <col min="7434" max="7434" width="14.7109375" style="3" customWidth="1"/>
    <col min="7435" max="7435" width="13" style="3" customWidth="1"/>
    <col min="7436" max="7436" width="10.7109375" style="3" customWidth="1"/>
    <col min="7437" max="7437" width="8.7109375" style="3" customWidth="1"/>
    <col min="7438" max="7438" width="8.85546875" style="3" customWidth="1"/>
    <col min="7439" max="7439" width="8.5703125" style="3" customWidth="1"/>
    <col min="7440" max="7440" width="7.85546875" style="3" customWidth="1"/>
    <col min="7441" max="7441" width="8" style="3" customWidth="1"/>
    <col min="7442" max="7442" width="8.85546875" style="3" customWidth="1"/>
    <col min="7443" max="7443" width="0" style="3" hidden="1" customWidth="1"/>
    <col min="7444" max="7678" width="9.140625" style="3"/>
    <col min="7679" max="7679" width="6.140625" style="3" bestFit="1" customWidth="1"/>
    <col min="7680" max="7680" width="28.28515625" style="3" customWidth="1"/>
    <col min="7681" max="7681" width="0" style="3" hidden="1" customWidth="1"/>
    <col min="7682" max="7682" width="9.140625" style="3"/>
    <col min="7683" max="7683" width="13.28515625" style="3" customWidth="1"/>
    <col min="7684" max="7684" width="11" style="3" customWidth="1"/>
    <col min="7685" max="7685" width="13.42578125" style="3" customWidth="1"/>
    <col min="7686" max="7686" width="13.85546875" style="3" customWidth="1"/>
    <col min="7687" max="7687" width="9.85546875" style="3" customWidth="1"/>
    <col min="7688" max="7688" width="11.140625" style="3" customWidth="1"/>
    <col min="7689" max="7689" width="12.5703125" style="3" customWidth="1"/>
    <col min="7690" max="7690" width="14.7109375" style="3" customWidth="1"/>
    <col min="7691" max="7691" width="13" style="3" customWidth="1"/>
    <col min="7692" max="7692" width="10.7109375" style="3" customWidth="1"/>
    <col min="7693" max="7693" width="8.7109375" style="3" customWidth="1"/>
    <col min="7694" max="7694" width="8.85546875" style="3" customWidth="1"/>
    <col min="7695" max="7695" width="8.5703125" style="3" customWidth="1"/>
    <col min="7696" max="7696" width="7.85546875" style="3" customWidth="1"/>
    <col min="7697" max="7697" width="8" style="3" customWidth="1"/>
    <col min="7698" max="7698" width="8.85546875" style="3" customWidth="1"/>
    <col min="7699" max="7699" width="0" style="3" hidden="1" customWidth="1"/>
    <col min="7700" max="7934" width="9.140625" style="3"/>
    <col min="7935" max="7935" width="6.140625" style="3" bestFit="1" customWidth="1"/>
    <col min="7936" max="7936" width="28.28515625" style="3" customWidth="1"/>
    <col min="7937" max="7937" width="0" style="3" hidden="1" customWidth="1"/>
    <col min="7938" max="7938" width="9.140625" style="3"/>
    <col min="7939" max="7939" width="13.28515625" style="3" customWidth="1"/>
    <col min="7940" max="7940" width="11" style="3" customWidth="1"/>
    <col min="7941" max="7941" width="13.42578125" style="3" customWidth="1"/>
    <col min="7942" max="7942" width="13.85546875" style="3" customWidth="1"/>
    <col min="7943" max="7943" width="9.85546875" style="3" customWidth="1"/>
    <col min="7944" max="7944" width="11.140625" style="3" customWidth="1"/>
    <col min="7945" max="7945" width="12.5703125" style="3" customWidth="1"/>
    <col min="7946" max="7946" width="14.7109375" style="3" customWidth="1"/>
    <col min="7947" max="7947" width="13" style="3" customWidth="1"/>
    <col min="7948" max="7948" width="10.7109375" style="3" customWidth="1"/>
    <col min="7949" max="7949" width="8.7109375" style="3" customWidth="1"/>
    <col min="7950" max="7950" width="8.85546875" style="3" customWidth="1"/>
    <col min="7951" max="7951" width="8.5703125" style="3" customWidth="1"/>
    <col min="7952" max="7952" width="7.85546875" style="3" customWidth="1"/>
    <col min="7953" max="7953" width="8" style="3" customWidth="1"/>
    <col min="7954" max="7954" width="8.85546875" style="3" customWidth="1"/>
    <col min="7955" max="7955" width="0" style="3" hidden="1" customWidth="1"/>
    <col min="7956" max="8190" width="9.140625" style="3"/>
    <col min="8191" max="8191" width="6.140625" style="3" bestFit="1" customWidth="1"/>
    <col min="8192" max="8192" width="28.28515625" style="3" customWidth="1"/>
    <col min="8193" max="8193" width="0" style="3" hidden="1" customWidth="1"/>
    <col min="8194" max="8194" width="9.140625" style="3"/>
    <col min="8195" max="8195" width="13.28515625" style="3" customWidth="1"/>
    <col min="8196" max="8196" width="11" style="3" customWidth="1"/>
    <col min="8197" max="8197" width="13.42578125" style="3" customWidth="1"/>
    <col min="8198" max="8198" width="13.85546875" style="3" customWidth="1"/>
    <col min="8199" max="8199" width="9.85546875" style="3" customWidth="1"/>
    <col min="8200" max="8200" width="11.140625" style="3" customWidth="1"/>
    <col min="8201" max="8201" width="12.5703125" style="3" customWidth="1"/>
    <col min="8202" max="8202" width="14.7109375" style="3" customWidth="1"/>
    <col min="8203" max="8203" width="13" style="3" customWidth="1"/>
    <col min="8204" max="8204" width="10.7109375" style="3" customWidth="1"/>
    <col min="8205" max="8205" width="8.7109375" style="3" customWidth="1"/>
    <col min="8206" max="8206" width="8.85546875" style="3" customWidth="1"/>
    <col min="8207" max="8207" width="8.5703125" style="3" customWidth="1"/>
    <col min="8208" max="8208" width="7.85546875" style="3" customWidth="1"/>
    <col min="8209" max="8209" width="8" style="3" customWidth="1"/>
    <col min="8210" max="8210" width="8.85546875" style="3" customWidth="1"/>
    <col min="8211" max="8211" width="0" style="3" hidden="1" customWidth="1"/>
    <col min="8212" max="8446" width="9.140625" style="3"/>
    <col min="8447" max="8447" width="6.140625" style="3" bestFit="1" customWidth="1"/>
    <col min="8448" max="8448" width="28.28515625" style="3" customWidth="1"/>
    <col min="8449" max="8449" width="0" style="3" hidden="1" customWidth="1"/>
    <col min="8450" max="8450" width="9.140625" style="3"/>
    <col min="8451" max="8451" width="13.28515625" style="3" customWidth="1"/>
    <col min="8452" max="8452" width="11" style="3" customWidth="1"/>
    <col min="8453" max="8453" width="13.42578125" style="3" customWidth="1"/>
    <col min="8454" max="8454" width="13.85546875" style="3" customWidth="1"/>
    <col min="8455" max="8455" width="9.85546875" style="3" customWidth="1"/>
    <col min="8456" max="8456" width="11.140625" style="3" customWidth="1"/>
    <col min="8457" max="8457" width="12.5703125" style="3" customWidth="1"/>
    <col min="8458" max="8458" width="14.7109375" style="3" customWidth="1"/>
    <col min="8459" max="8459" width="13" style="3" customWidth="1"/>
    <col min="8460" max="8460" width="10.7109375" style="3" customWidth="1"/>
    <col min="8461" max="8461" width="8.7109375" style="3" customWidth="1"/>
    <col min="8462" max="8462" width="8.85546875" style="3" customWidth="1"/>
    <col min="8463" max="8463" width="8.5703125" style="3" customWidth="1"/>
    <col min="8464" max="8464" width="7.85546875" style="3" customWidth="1"/>
    <col min="8465" max="8465" width="8" style="3" customWidth="1"/>
    <col min="8466" max="8466" width="8.85546875" style="3" customWidth="1"/>
    <col min="8467" max="8467" width="0" style="3" hidden="1" customWidth="1"/>
    <col min="8468" max="8702" width="9.140625" style="3"/>
    <col min="8703" max="8703" width="6.140625" style="3" bestFit="1" customWidth="1"/>
    <col min="8704" max="8704" width="28.28515625" style="3" customWidth="1"/>
    <col min="8705" max="8705" width="0" style="3" hidden="1" customWidth="1"/>
    <col min="8706" max="8706" width="9.140625" style="3"/>
    <col min="8707" max="8707" width="13.28515625" style="3" customWidth="1"/>
    <col min="8708" max="8708" width="11" style="3" customWidth="1"/>
    <col min="8709" max="8709" width="13.42578125" style="3" customWidth="1"/>
    <col min="8710" max="8710" width="13.85546875" style="3" customWidth="1"/>
    <col min="8711" max="8711" width="9.85546875" style="3" customWidth="1"/>
    <col min="8712" max="8712" width="11.140625" style="3" customWidth="1"/>
    <col min="8713" max="8713" width="12.5703125" style="3" customWidth="1"/>
    <col min="8714" max="8714" width="14.7109375" style="3" customWidth="1"/>
    <col min="8715" max="8715" width="13" style="3" customWidth="1"/>
    <col min="8716" max="8716" width="10.7109375" style="3" customWidth="1"/>
    <col min="8717" max="8717" width="8.7109375" style="3" customWidth="1"/>
    <col min="8718" max="8718" width="8.85546875" style="3" customWidth="1"/>
    <col min="8719" max="8719" width="8.5703125" style="3" customWidth="1"/>
    <col min="8720" max="8720" width="7.85546875" style="3" customWidth="1"/>
    <col min="8721" max="8721" width="8" style="3" customWidth="1"/>
    <col min="8722" max="8722" width="8.85546875" style="3" customWidth="1"/>
    <col min="8723" max="8723" width="0" style="3" hidden="1" customWidth="1"/>
    <col min="8724" max="8958" width="9.140625" style="3"/>
    <col min="8959" max="8959" width="6.140625" style="3" bestFit="1" customWidth="1"/>
    <col min="8960" max="8960" width="28.28515625" style="3" customWidth="1"/>
    <col min="8961" max="8961" width="0" style="3" hidden="1" customWidth="1"/>
    <col min="8962" max="8962" width="9.140625" style="3"/>
    <col min="8963" max="8963" width="13.28515625" style="3" customWidth="1"/>
    <col min="8964" max="8964" width="11" style="3" customWidth="1"/>
    <col min="8965" max="8965" width="13.42578125" style="3" customWidth="1"/>
    <col min="8966" max="8966" width="13.85546875" style="3" customWidth="1"/>
    <col min="8967" max="8967" width="9.85546875" style="3" customWidth="1"/>
    <col min="8968" max="8968" width="11.140625" style="3" customWidth="1"/>
    <col min="8969" max="8969" width="12.5703125" style="3" customWidth="1"/>
    <col min="8970" max="8970" width="14.7109375" style="3" customWidth="1"/>
    <col min="8971" max="8971" width="13" style="3" customWidth="1"/>
    <col min="8972" max="8972" width="10.7109375" style="3" customWidth="1"/>
    <col min="8973" max="8973" width="8.7109375" style="3" customWidth="1"/>
    <col min="8974" max="8974" width="8.85546875" style="3" customWidth="1"/>
    <col min="8975" max="8975" width="8.5703125" style="3" customWidth="1"/>
    <col min="8976" max="8976" width="7.85546875" style="3" customWidth="1"/>
    <col min="8977" max="8977" width="8" style="3" customWidth="1"/>
    <col min="8978" max="8978" width="8.85546875" style="3" customWidth="1"/>
    <col min="8979" max="8979" width="0" style="3" hidden="1" customWidth="1"/>
    <col min="8980" max="9214" width="9.140625" style="3"/>
    <col min="9215" max="9215" width="6.140625" style="3" bestFit="1" customWidth="1"/>
    <col min="9216" max="9216" width="28.28515625" style="3" customWidth="1"/>
    <col min="9217" max="9217" width="0" style="3" hidden="1" customWidth="1"/>
    <col min="9218" max="9218" width="9.140625" style="3"/>
    <col min="9219" max="9219" width="13.28515625" style="3" customWidth="1"/>
    <col min="9220" max="9220" width="11" style="3" customWidth="1"/>
    <col min="9221" max="9221" width="13.42578125" style="3" customWidth="1"/>
    <col min="9222" max="9222" width="13.85546875" style="3" customWidth="1"/>
    <col min="9223" max="9223" width="9.85546875" style="3" customWidth="1"/>
    <col min="9224" max="9224" width="11.140625" style="3" customWidth="1"/>
    <col min="9225" max="9225" width="12.5703125" style="3" customWidth="1"/>
    <col min="9226" max="9226" width="14.7109375" style="3" customWidth="1"/>
    <col min="9227" max="9227" width="13" style="3" customWidth="1"/>
    <col min="9228" max="9228" width="10.7109375" style="3" customWidth="1"/>
    <col min="9229" max="9229" width="8.7109375" style="3" customWidth="1"/>
    <col min="9230" max="9230" width="8.85546875" style="3" customWidth="1"/>
    <col min="9231" max="9231" width="8.5703125" style="3" customWidth="1"/>
    <col min="9232" max="9232" width="7.85546875" style="3" customWidth="1"/>
    <col min="9233" max="9233" width="8" style="3" customWidth="1"/>
    <col min="9234" max="9234" width="8.85546875" style="3" customWidth="1"/>
    <col min="9235" max="9235" width="0" style="3" hidden="1" customWidth="1"/>
    <col min="9236" max="9470" width="9.140625" style="3"/>
    <col min="9471" max="9471" width="6.140625" style="3" bestFit="1" customWidth="1"/>
    <col min="9472" max="9472" width="28.28515625" style="3" customWidth="1"/>
    <col min="9473" max="9473" width="0" style="3" hidden="1" customWidth="1"/>
    <col min="9474" max="9474" width="9.140625" style="3"/>
    <col min="9475" max="9475" width="13.28515625" style="3" customWidth="1"/>
    <col min="9476" max="9476" width="11" style="3" customWidth="1"/>
    <col min="9477" max="9477" width="13.42578125" style="3" customWidth="1"/>
    <col min="9478" max="9478" width="13.85546875" style="3" customWidth="1"/>
    <col min="9479" max="9479" width="9.85546875" style="3" customWidth="1"/>
    <col min="9480" max="9480" width="11.140625" style="3" customWidth="1"/>
    <col min="9481" max="9481" width="12.5703125" style="3" customWidth="1"/>
    <col min="9482" max="9482" width="14.7109375" style="3" customWidth="1"/>
    <col min="9483" max="9483" width="13" style="3" customWidth="1"/>
    <col min="9484" max="9484" width="10.7109375" style="3" customWidth="1"/>
    <col min="9485" max="9485" width="8.7109375" style="3" customWidth="1"/>
    <col min="9486" max="9486" width="8.85546875" style="3" customWidth="1"/>
    <col min="9487" max="9487" width="8.5703125" style="3" customWidth="1"/>
    <col min="9488" max="9488" width="7.85546875" style="3" customWidth="1"/>
    <col min="9489" max="9489" width="8" style="3" customWidth="1"/>
    <col min="9490" max="9490" width="8.85546875" style="3" customWidth="1"/>
    <col min="9491" max="9491" width="0" style="3" hidden="1" customWidth="1"/>
    <col min="9492" max="9726" width="9.140625" style="3"/>
    <col min="9727" max="9727" width="6.140625" style="3" bestFit="1" customWidth="1"/>
    <col min="9728" max="9728" width="28.28515625" style="3" customWidth="1"/>
    <col min="9729" max="9729" width="0" style="3" hidden="1" customWidth="1"/>
    <col min="9730" max="9730" width="9.140625" style="3"/>
    <col min="9731" max="9731" width="13.28515625" style="3" customWidth="1"/>
    <col min="9732" max="9732" width="11" style="3" customWidth="1"/>
    <col min="9733" max="9733" width="13.42578125" style="3" customWidth="1"/>
    <col min="9734" max="9734" width="13.85546875" style="3" customWidth="1"/>
    <col min="9735" max="9735" width="9.85546875" style="3" customWidth="1"/>
    <col min="9736" max="9736" width="11.140625" style="3" customWidth="1"/>
    <col min="9737" max="9737" width="12.5703125" style="3" customWidth="1"/>
    <col min="9738" max="9738" width="14.7109375" style="3" customWidth="1"/>
    <col min="9739" max="9739" width="13" style="3" customWidth="1"/>
    <col min="9740" max="9740" width="10.7109375" style="3" customWidth="1"/>
    <col min="9741" max="9741" width="8.7109375" style="3" customWidth="1"/>
    <col min="9742" max="9742" width="8.85546875" style="3" customWidth="1"/>
    <col min="9743" max="9743" width="8.5703125" style="3" customWidth="1"/>
    <col min="9744" max="9744" width="7.85546875" style="3" customWidth="1"/>
    <col min="9745" max="9745" width="8" style="3" customWidth="1"/>
    <col min="9746" max="9746" width="8.85546875" style="3" customWidth="1"/>
    <col min="9747" max="9747" width="0" style="3" hidden="1" customWidth="1"/>
    <col min="9748" max="9982" width="9.140625" style="3"/>
    <col min="9983" max="9983" width="6.140625" style="3" bestFit="1" customWidth="1"/>
    <col min="9984" max="9984" width="28.28515625" style="3" customWidth="1"/>
    <col min="9985" max="9985" width="0" style="3" hidden="1" customWidth="1"/>
    <col min="9986" max="9986" width="9.140625" style="3"/>
    <col min="9987" max="9987" width="13.28515625" style="3" customWidth="1"/>
    <col min="9988" max="9988" width="11" style="3" customWidth="1"/>
    <col min="9989" max="9989" width="13.42578125" style="3" customWidth="1"/>
    <col min="9990" max="9990" width="13.85546875" style="3" customWidth="1"/>
    <col min="9991" max="9991" width="9.85546875" style="3" customWidth="1"/>
    <col min="9992" max="9992" width="11.140625" style="3" customWidth="1"/>
    <col min="9993" max="9993" width="12.5703125" style="3" customWidth="1"/>
    <col min="9994" max="9994" width="14.7109375" style="3" customWidth="1"/>
    <col min="9995" max="9995" width="13" style="3" customWidth="1"/>
    <col min="9996" max="9996" width="10.7109375" style="3" customWidth="1"/>
    <col min="9997" max="9997" width="8.7109375" style="3" customWidth="1"/>
    <col min="9998" max="9998" width="8.85546875" style="3" customWidth="1"/>
    <col min="9999" max="9999" width="8.5703125" style="3" customWidth="1"/>
    <col min="10000" max="10000" width="7.85546875" style="3" customWidth="1"/>
    <col min="10001" max="10001" width="8" style="3" customWidth="1"/>
    <col min="10002" max="10002" width="8.85546875" style="3" customWidth="1"/>
    <col min="10003" max="10003" width="0" style="3" hidden="1" customWidth="1"/>
    <col min="10004" max="10238" width="9.140625" style="3"/>
    <col min="10239" max="10239" width="6.140625" style="3" bestFit="1" customWidth="1"/>
    <col min="10240" max="10240" width="28.28515625" style="3" customWidth="1"/>
    <col min="10241" max="10241" width="0" style="3" hidden="1" customWidth="1"/>
    <col min="10242" max="10242" width="9.140625" style="3"/>
    <col min="10243" max="10243" width="13.28515625" style="3" customWidth="1"/>
    <col min="10244" max="10244" width="11" style="3" customWidth="1"/>
    <col min="10245" max="10245" width="13.42578125" style="3" customWidth="1"/>
    <col min="10246" max="10246" width="13.85546875" style="3" customWidth="1"/>
    <col min="10247" max="10247" width="9.85546875" style="3" customWidth="1"/>
    <col min="10248" max="10248" width="11.140625" style="3" customWidth="1"/>
    <col min="10249" max="10249" width="12.5703125" style="3" customWidth="1"/>
    <col min="10250" max="10250" width="14.7109375" style="3" customWidth="1"/>
    <col min="10251" max="10251" width="13" style="3" customWidth="1"/>
    <col min="10252" max="10252" width="10.7109375" style="3" customWidth="1"/>
    <col min="10253" max="10253" width="8.7109375" style="3" customWidth="1"/>
    <col min="10254" max="10254" width="8.85546875" style="3" customWidth="1"/>
    <col min="10255" max="10255" width="8.5703125" style="3" customWidth="1"/>
    <col min="10256" max="10256" width="7.85546875" style="3" customWidth="1"/>
    <col min="10257" max="10257" width="8" style="3" customWidth="1"/>
    <col min="10258" max="10258" width="8.85546875" style="3" customWidth="1"/>
    <col min="10259" max="10259" width="0" style="3" hidden="1" customWidth="1"/>
    <col min="10260" max="10494" width="9.140625" style="3"/>
    <col min="10495" max="10495" width="6.140625" style="3" bestFit="1" customWidth="1"/>
    <col min="10496" max="10496" width="28.28515625" style="3" customWidth="1"/>
    <col min="10497" max="10497" width="0" style="3" hidden="1" customWidth="1"/>
    <col min="10498" max="10498" width="9.140625" style="3"/>
    <col min="10499" max="10499" width="13.28515625" style="3" customWidth="1"/>
    <col min="10500" max="10500" width="11" style="3" customWidth="1"/>
    <col min="10501" max="10501" width="13.42578125" style="3" customWidth="1"/>
    <col min="10502" max="10502" width="13.85546875" style="3" customWidth="1"/>
    <col min="10503" max="10503" width="9.85546875" style="3" customWidth="1"/>
    <col min="10504" max="10504" width="11.140625" style="3" customWidth="1"/>
    <col min="10505" max="10505" width="12.5703125" style="3" customWidth="1"/>
    <col min="10506" max="10506" width="14.7109375" style="3" customWidth="1"/>
    <col min="10507" max="10507" width="13" style="3" customWidth="1"/>
    <col min="10508" max="10508" width="10.7109375" style="3" customWidth="1"/>
    <col min="10509" max="10509" width="8.7109375" style="3" customWidth="1"/>
    <col min="10510" max="10510" width="8.85546875" style="3" customWidth="1"/>
    <col min="10511" max="10511" width="8.5703125" style="3" customWidth="1"/>
    <col min="10512" max="10512" width="7.85546875" style="3" customWidth="1"/>
    <col min="10513" max="10513" width="8" style="3" customWidth="1"/>
    <col min="10514" max="10514" width="8.85546875" style="3" customWidth="1"/>
    <col min="10515" max="10515" width="0" style="3" hidden="1" customWidth="1"/>
    <col min="10516" max="10750" width="9.140625" style="3"/>
    <col min="10751" max="10751" width="6.140625" style="3" bestFit="1" customWidth="1"/>
    <col min="10752" max="10752" width="28.28515625" style="3" customWidth="1"/>
    <col min="10753" max="10753" width="0" style="3" hidden="1" customWidth="1"/>
    <col min="10754" max="10754" width="9.140625" style="3"/>
    <col min="10755" max="10755" width="13.28515625" style="3" customWidth="1"/>
    <col min="10756" max="10756" width="11" style="3" customWidth="1"/>
    <col min="10757" max="10757" width="13.42578125" style="3" customWidth="1"/>
    <col min="10758" max="10758" width="13.85546875" style="3" customWidth="1"/>
    <col min="10759" max="10759" width="9.85546875" style="3" customWidth="1"/>
    <col min="10760" max="10760" width="11.140625" style="3" customWidth="1"/>
    <col min="10761" max="10761" width="12.5703125" style="3" customWidth="1"/>
    <col min="10762" max="10762" width="14.7109375" style="3" customWidth="1"/>
    <col min="10763" max="10763" width="13" style="3" customWidth="1"/>
    <col min="10764" max="10764" width="10.7109375" style="3" customWidth="1"/>
    <col min="10765" max="10765" width="8.7109375" style="3" customWidth="1"/>
    <col min="10766" max="10766" width="8.85546875" style="3" customWidth="1"/>
    <col min="10767" max="10767" width="8.5703125" style="3" customWidth="1"/>
    <col min="10768" max="10768" width="7.85546875" style="3" customWidth="1"/>
    <col min="10769" max="10769" width="8" style="3" customWidth="1"/>
    <col min="10770" max="10770" width="8.85546875" style="3" customWidth="1"/>
    <col min="10771" max="10771" width="0" style="3" hidden="1" customWidth="1"/>
    <col min="10772" max="11006" width="9.140625" style="3"/>
    <col min="11007" max="11007" width="6.140625" style="3" bestFit="1" customWidth="1"/>
    <col min="11008" max="11008" width="28.28515625" style="3" customWidth="1"/>
    <col min="11009" max="11009" width="0" style="3" hidden="1" customWidth="1"/>
    <col min="11010" max="11010" width="9.140625" style="3"/>
    <col min="11011" max="11011" width="13.28515625" style="3" customWidth="1"/>
    <col min="11012" max="11012" width="11" style="3" customWidth="1"/>
    <col min="11013" max="11013" width="13.42578125" style="3" customWidth="1"/>
    <col min="11014" max="11014" width="13.85546875" style="3" customWidth="1"/>
    <col min="11015" max="11015" width="9.85546875" style="3" customWidth="1"/>
    <col min="11016" max="11016" width="11.140625" style="3" customWidth="1"/>
    <col min="11017" max="11017" width="12.5703125" style="3" customWidth="1"/>
    <col min="11018" max="11018" width="14.7109375" style="3" customWidth="1"/>
    <col min="11019" max="11019" width="13" style="3" customWidth="1"/>
    <col min="11020" max="11020" width="10.7109375" style="3" customWidth="1"/>
    <col min="11021" max="11021" width="8.7109375" style="3" customWidth="1"/>
    <col min="11022" max="11022" width="8.85546875" style="3" customWidth="1"/>
    <col min="11023" max="11023" width="8.5703125" style="3" customWidth="1"/>
    <col min="11024" max="11024" width="7.85546875" style="3" customWidth="1"/>
    <col min="11025" max="11025" width="8" style="3" customWidth="1"/>
    <col min="11026" max="11026" width="8.85546875" style="3" customWidth="1"/>
    <col min="11027" max="11027" width="0" style="3" hidden="1" customWidth="1"/>
    <col min="11028" max="11262" width="9.140625" style="3"/>
    <col min="11263" max="11263" width="6.140625" style="3" bestFit="1" customWidth="1"/>
    <col min="11264" max="11264" width="28.28515625" style="3" customWidth="1"/>
    <col min="11265" max="11265" width="0" style="3" hidden="1" customWidth="1"/>
    <col min="11266" max="11266" width="9.140625" style="3"/>
    <col min="11267" max="11267" width="13.28515625" style="3" customWidth="1"/>
    <col min="11268" max="11268" width="11" style="3" customWidth="1"/>
    <col min="11269" max="11269" width="13.42578125" style="3" customWidth="1"/>
    <col min="11270" max="11270" width="13.85546875" style="3" customWidth="1"/>
    <col min="11271" max="11271" width="9.85546875" style="3" customWidth="1"/>
    <col min="11272" max="11272" width="11.140625" style="3" customWidth="1"/>
    <col min="11273" max="11273" width="12.5703125" style="3" customWidth="1"/>
    <col min="11274" max="11274" width="14.7109375" style="3" customWidth="1"/>
    <col min="11275" max="11275" width="13" style="3" customWidth="1"/>
    <col min="11276" max="11276" width="10.7109375" style="3" customWidth="1"/>
    <col min="11277" max="11277" width="8.7109375" style="3" customWidth="1"/>
    <col min="11278" max="11278" width="8.85546875" style="3" customWidth="1"/>
    <col min="11279" max="11279" width="8.5703125" style="3" customWidth="1"/>
    <col min="11280" max="11280" width="7.85546875" style="3" customWidth="1"/>
    <col min="11281" max="11281" width="8" style="3" customWidth="1"/>
    <col min="11282" max="11282" width="8.85546875" style="3" customWidth="1"/>
    <col min="11283" max="11283" width="0" style="3" hidden="1" customWidth="1"/>
    <col min="11284" max="11518" width="9.140625" style="3"/>
    <col min="11519" max="11519" width="6.140625" style="3" bestFit="1" customWidth="1"/>
    <col min="11520" max="11520" width="28.28515625" style="3" customWidth="1"/>
    <col min="11521" max="11521" width="0" style="3" hidden="1" customWidth="1"/>
    <col min="11522" max="11522" width="9.140625" style="3"/>
    <col min="11523" max="11523" width="13.28515625" style="3" customWidth="1"/>
    <col min="11524" max="11524" width="11" style="3" customWidth="1"/>
    <col min="11525" max="11525" width="13.42578125" style="3" customWidth="1"/>
    <col min="11526" max="11526" width="13.85546875" style="3" customWidth="1"/>
    <col min="11527" max="11527" width="9.85546875" style="3" customWidth="1"/>
    <col min="11528" max="11528" width="11.140625" style="3" customWidth="1"/>
    <col min="11529" max="11529" width="12.5703125" style="3" customWidth="1"/>
    <col min="11530" max="11530" width="14.7109375" style="3" customWidth="1"/>
    <col min="11531" max="11531" width="13" style="3" customWidth="1"/>
    <col min="11532" max="11532" width="10.7109375" style="3" customWidth="1"/>
    <col min="11533" max="11533" width="8.7109375" style="3" customWidth="1"/>
    <col min="11534" max="11534" width="8.85546875" style="3" customWidth="1"/>
    <col min="11535" max="11535" width="8.5703125" style="3" customWidth="1"/>
    <col min="11536" max="11536" width="7.85546875" style="3" customWidth="1"/>
    <col min="11537" max="11537" width="8" style="3" customWidth="1"/>
    <col min="11538" max="11538" width="8.85546875" style="3" customWidth="1"/>
    <col min="11539" max="11539" width="0" style="3" hidden="1" customWidth="1"/>
    <col min="11540" max="11774" width="9.140625" style="3"/>
    <col min="11775" max="11775" width="6.140625" style="3" bestFit="1" customWidth="1"/>
    <col min="11776" max="11776" width="28.28515625" style="3" customWidth="1"/>
    <col min="11777" max="11777" width="0" style="3" hidden="1" customWidth="1"/>
    <col min="11778" max="11778" width="9.140625" style="3"/>
    <col min="11779" max="11779" width="13.28515625" style="3" customWidth="1"/>
    <col min="11780" max="11780" width="11" style="3" customWidth="1"/>
    <col min="11781" max="11781" width="13.42578125" style="3" customWidth="1"/>
    <col min="11782" max="11782" width="13.85546875" style="3" customWidth="1"/>
    <col min="11783" max="11783" width="9.85546875" style="3" customWidth="1"/>
    <col min="11784" max="11784" width="11.140625" style="3" customWidth="1"/>
    <col min="11785" max="11785" width="12.5703125" style="3" customWidth="1"/>
    <col min="11786" max="11786" width="14.7109375" style="3" customWidth="1"/>
    <col min="11787" max="11787" width="13" style="3" customWidth="1"/>
    <col min="11788" max="11788" width="10.7109375" style="3" customWidth="1"/>
    <col min="11789" max="11789" width="8.7109375" style="3" customWidth="1"/>
    <col min="11790" max="11790" width="8.85546875" style="3" customWidth="1"/>
    <col min="11791" max="11791" width="8.5703125" style="3" customWidth="1"/>
    <col min="11792" max="11792" width="7.85546875" style="3" customWidth="1"/>
    <col min="11793" max="11793" width="8" style="3" customWidth="1"/>
    <col min="11794" max="11794" width="8.85546875" style="3" customWidth="1"/>
    <col min="11795" max="11795" width="0" style="3" hidden="1" customWidth="1"/>
    <col min="11796" max="12030" width="9.140625" style="3"/>
    <col min="12031" max="12031" width="6.140625" style="3" bestFit="1" customWidth="1"/>
    <col min="12032" max="12032" width="28.28515625" style="3" customWidth="1"/>
    <col min="12033" max="12033" width="0" style="3" hidden="1" customWidth="1"/>
    <col min="12034" max="12034" width="9.140625" style="3"/>
    <col min="12035" max="12035" width="13.28515625" style="3" customWidth="1"/>
    <col min="12036" max="12036" width="11" style="3" customWidth="1"/>
    <col min="12037" max="12037" width="13.42578125" style="3" customWidth="1"/>
    <col min="12038" max="12038" width="13.85546875" style="3" customWidth="1"/>
    <col min="12039" max="12039" width="9.85546875" style="3" customWidth="1"/>
    <col min="12040" max="12040" width="11.140625" style="3" customWidth="1"/>
    <col min="12041" max="12041" width="12.5703125" style="3" customWidth="1"/>
    <col min="12042" max="12042" width="14.7109375" style="3" customWidth="1"/>
    <col min="12043" max="12043" width="13" style="3" customWidth="1"/>
    <col min="12044" max="12044" width="10.7109375" style="3" customWidth="1"/>
    <col min="12045" max="12045" width="8.7109375" style="3" customWidth="1"/>
    <col min="12046" max="12046" width="8.85546875" style="3" customWidth="1"/>
    <col min="12047" max="12047" width="8.5703125" style="3" customWidth="1"/>
    <col min="12048" max="12048" width="7.85546875" style="3" customWidth="1"/>
    <col min="12049" max="12049" width="8" style="3" customWidth="1"/>
    <col min="12050" max="12050" width="8.85546875" style="3" customWidth="1"/>
    <col min="12051" max="12051" width="0" style="3" hidden="1" customWidth="1"/>
    <col min="12052" max="12286" width="9.140625" style="3"/>
    <col min="12287" max="12287" width="6.140625" style="3" bestFit="1" customWidth="1"/>
    <col min="12288" max="12288" width="28.28515625" style="3" customWidth="1"/>
    <col min="12289" max="12289" width="0" style="3" hidden="1" customWidth="1"/>
    <col min="12290" max="12290" width="9.140625" style="3"/>
    <col min="12291" max="12291" width="13.28515625" style="3" customWidth="1"/>
    <col min="12292" max="12292" width="11" style="3" customWidth="1"/>
    <col min="12293" max="12293" width="13.42578125" style="3" customWidth="1"/>
    <col min="12294" max="12294" width="13.85546875" style="3" customWidth="1"/>
    <col min="12295" max="12295" width="9.85546875" style="3" customWidth="1"/>
    <col min="12296" max="12296" width="11.140625" style="3" customWidth="1"/>
    <col min="12297" max="12297" width="12.5703125" style="3" customWidth="1"/>
    <col min="12298" max="12298" width="14.7109375" style="3" customWidth="1"/>
    <col min="12299" max="12299" width="13" style="3" customWidth="1"/>
    <col min="12300" max="12300" width="10.7109375" style="3" customWidth="1"/>
    <col min="12301" max="12301" width="8.7109375" style="3" customWidth="1"/>
    <col min="12302" max="12302" width="8.85546875" style="3" customWidth="1"/>
    <col min="12303" max="12303" width="8.5703125" style="3" customWidth="1"/>
    <col min="12304" max="12304" width="7.85546875" style="3" customWidth="1"/>
    <col min="12305" max="12305" width="8" style="3" customWidth="1"/>
    <col min="12306" max="12306" width="8.85546875" style="3" customWidth="1"/>
    <col min="12307" max="12307" width="0" style="3" hidden="1" customWidth="1"/>
    <col min="12308" max="12542" width="9.140625" style="3"/>
    <col min="12543" max="12543" width="6.140625" style="3" bestFit="1" customWidth="1"/>
    <col min="12544" max="12544" width="28.28515625" style="3" customWidth="1"/>
    <col min="12545" max="12545" width="0" style="3" hidden="1" customWidth="1"/>
    <col min="12546" max="12546" width="9.140625" style="3"/>
    <col min="12547" max="12547" width="13.28515625" style="3" customWidth="1"/>
    <col min="12548" max="12548" width="11" style="3" customWidth="1"/>
    <col min="12549" max="12549" width="13.42578125" style="3" customWidth="1"/>
    <col min="12550" max="12550" width="13.85546875" style="3" customWidth="1"/>
    <col min="12551" max="12551" width="9.85546875" style="3" customWidth="1"/>
    <col min="12552" max="12552" width="11.140625" style="3" customWidth="1"/>
    <col min="12553" max="12553" width="12.5703125" style="3" customWidth="1"/>
    <col min="12554" max="12554" width="14.7109375" style="3" customWidth="1"/>
    <col min="12555" max="12555" width="13" style="3" customWidth="1"/>
    <col min="12556" max="12556" width="10.7109375" style="3" customWidth="1"/>
    <col min="12557" max="12557" width="8.7109375" style="3" customWidth="1"/>
    <col min="12558" max="12558" width="8.85546875" style="3" customWidth="1"/>
    <col min="12559" max="12559" width="8.5703125" style="3" customWidth="1"/>
    <col min="12560" max="12560" width="7.85546875" style="3" customWidth="1"/>
    <col min="12561" max="12561" width="8" style="3" customWidth="1"/>
    <col min="12562" max="12562" width="8.85546875" style="3" customWidth="1"/>
    <col min="12563" max="12563" width="0" style="3" hidden="1" customWidth="1"/>
    <col min="12564" max="12798" width="9.140625" style="3"/>
    <col min="12799" max="12799" width="6.140625" style="3" bestFit="1" customWidth="1"/>
    <col min="12800" max="12800" width="28.28515625" style="3" customWidth="1"/>
    <col min="12801" max="12801" width="0" style="3" hidden="1" customWidth="1"/>
    <col min="12802" max="12802" width="9.140625" style="3"/>
    <col min="12803" max="12803" width="13.28515625" style="3" customWidth="1"/>
    <col min="12804" max="12804" width="11" style="3" customWidth="1"/>
    <col min="12805" max="12805" width="13.42578125" style="3" customWidth="1"/>
    <col min="12806" max="12806" width="13.85546875" style="3" customWidth="1"/>
    <col min="12807" max="12807" width="9.85546875" style="3" customWidth="1"/>
    <col min="12808" max="12808" width="11.140625" style="3" customWidth="1"/>
    <col min="12809" max="12809" width="12.5703125" style="3" customWidth="1"/>
    <col min="12810" max="12810" width="14.7109375" style="3" customWidth="1"/>
    <col min="12811" max="12811" width="13" style="3" customWidth="1"/>
    <col min="12812" max="12812" width="10.7109375" style="3" customWidth="1"/>
    <col min="12813" max="12813" width="8.7109375" style="3" customWidth="1"/>
    <col min="12814" max="12814" width="8.85546875" style="3" customWidth="1"/>
    <col min="12815" max="12815" width="8.5703125" style="3" customWidth="1"/>
    <col min="12816" max="12816" width="7.85546875" style="3" customWidth="1"/>
    <col min="12817" max="12817" width="8" style="3" customWidth="1"/>
    <col min="12818" max="12818" width="8.85546875" style="3" customWidth="1"/>
    <col min="12819" max="12819" width="0" style="3" hidden="1" customWidth="1"/>
    <col min="12820" max="13054" width="9.140625" style="3"/>
    <col min="13055" max="13055" width="6.140625" style="3" bestFit="1" customWidth="1"/>
    <col min="13056" max="13056" width="28.28515625" style="3" customWidth="1"/>
    <col min="13057" max="13057" width="0" style="3" hidden="1" customWidth="1"/>
    <col min="13058" max="13058" width="9.140625" style="3"/>
    <col min="13059" max="13059" width="13.28515625" style="3" customWidth="1"/>
    <col min="13060" max="13060" width="11" style="3" customWidth="1"/>
    <col min="13061" max="13061" width="13.42578125" style="3" customWidth="1"/>
    <col min="13062" max="13062" width="13.85546875" style="3" customWidth="1"/>
    <col min="13063" max="13063" width="9.85546875" style="3" customWidth="1"/>
    <col min="13064" max="13064" width="11.140625" style="3" customWidth="1"/>
    <col min="13065" max="13065" width="12.5703125" style="3" customWidth="1"/>
    <col min="13066" max="13066" width="14.7109375" style="3" customWidth="1"/>
    <col min="13067" max="13067" width="13" style="3" customWidth="1"/>
    <col min="13068" max="13068" width="10.7109375" style="3" customWidth="1"/>
    <col min="13069" max="13069" width="8.7109375" style="3" customWidth="1"/>
    <col min="13070" max="13070" width="8.85546875" style="3" customWidth="1"/>
    <col min="13071" max="13071" width="8.5703125" style="3" customWidth="1"/>
    <col min="13072" max="13072" width="7.85546875" style="3" customWidth="1"/>
    <col min="13073" max="13073" width="8" style="3" customWidth="1"/>
    <col min="13074" max="13074" width="8.85546875" style="3" customWidth="1"/>
    <col min="13075" max="13075" width="0" style="3" hidden="1" customWidth="1"/>
    <col min="13076" max="13310" width="9.140625" style="3"/>
    <col min="13311" max="13311" width="6.140625" style="3" bestFit="1" customWidth="1"/>
    <col min="13312" max="13312" width="28.28515625" style="3" customWidth="1"/>
    <col min="13313" max="13313" width="0" style="3" hidden="1" customWidth="1"/>
    <col min="13314" max="13314" width="9.140625" style="3"/>
    <col min="13315" max="13315" width="13.28515625" style="3" customWidth="1"/>
    <col min="13316" max="13316" width="11" style="3" customWidth="1"/>
    <col min="13317" max="13317" width="13.42578125" style="3" customWidth="1"/>
    <col min="13318" max="13318" width="13.85546875" style="3" customWidth="1"/>
    <col min="13319" max="13319" width="9.85546875" style="3" customWidth="1"/>
    <col min="13320" max="13320" width="11.140625" style="3" customWidth="1"/>
    <col min="13321" max="13321" width="12.5703125" style="3" customWidth="1"/>
    <col min="13322" max="13322" width="14.7109375" style="3" customWidth="1"/>
    <col min="13323" max="13323" width="13" style="3" customWidth="1"/>
    <col min="13324" max="13324" width="10.7109375" style="3" customWidth="1"/>
    <col min="13325" max="13325" width="8.7109375" style="3" customWidth="1"/>
    <col min="13326" max="13326" width="8.85546875" style="3" customWidth="1"/>
    <col min="13327" max="13327" width="8.5703125" style="3" customWidth="1"/>
    <col min="13328" max="13328" width="7.85546875" style="3" customWidth="1"/>
    <col min="13329" max="13329" width="8" style="3" customWidth="1"/>
    <col min="13330" max="13330" width="8.85546875" style="3" customWidth="1"/>
    <col min="13331" max="13331" width="0" style="3" hidden="1" customWidth="1"/>
    <col min="13332" max="13566" width="9.140625" style="3"/>
    <col min="13567" max="13567" width="6.140625" style="3" bestFit="1" customWidth="1"/>
    <col min="13568" max="13568" width="28.28515625" style="3" customWidth="1"/>
    <col min="13569" max="13569" width="0" style="3" hidden="1" customWidth="1"/>
    <col min="13570" max="13570" width="9.140625" style="3"/>
    <col min="13571" max="13571" width="13.28515625" style="3" customWidth="1"/>
    <col min="13572" max="13572" width="11" style="3" customWidth="1"/>
    <col min="13573" max="13573" width="13.42578125" style="3" customWidth="1"/>
    <col min="13574" max="13574" width="13.85546875" style="3" customWidth="1"/>
    <col min="13575" max="13575" width="9.85546875" style="3" customWidth="1"/>
    <col min="13576" max="13576" width="11.140625" style="3" customWidth="1"/>
    <col min="13577" max="13577" width="12.5703125" style="3" customWidth="1"/>
    <col min="13578" max="13578" width="14.7109375" style="3" customWidth="1"/>
    <col min="13579" max="13579" width="13" style="3" customWidth="1"/>
    <col min="13580" max="13580" width="10.7109375" style="3" customWidth="1"/>
    <col min="13581" max="13581" width="8.7109375" style="3" customWidth="1"/>
    <col min="13582" max="13582" width="8.85546875" style="3" customWidth="1"/>
    <col min="13583" max="13583" width="8.5703125" style="3" customWidth="1"/>
    <col min="13584" max="13584" width="7.85546875" style="3" customWidth="1"/>
    <col min="13585" max="13585" width="8" style="3" customWidth="1"/>
    <col min="13586" max="13586" width="8.85546875" style="3" customWidth="1"/>
    <col min="13587" max="13587" width="0" style="3" hidden="1" customWidth="1"/>
    <col min="13588" max="13822" width="9.140625" style="3"/>
    <col min="13823" max="13823" width="6.140625" style="3" bestFit="1" customWidth="1"/>
    <col min="13824" max="13824" width="28.28515625" style="3" customWidth="1"/>
    <col min="13825" max="13825" width="0" style="3" hidden="1" customWidth="1"/>
    <col min="13826" max="13826" width="9.140625" style="3"/>
    <col min="13827" max="13827" width="13.28515625" style="3" customWidth="1"/>
    <col min="13828" max="13828" width="11" style="3" customWidth="1"/>
    <col min="13829" max="13829" width="13.42578125" style="3" customWidth="1"/>
    <col min="13830" max="13830" width="13.85546875" style="3" customWidth="1"/>
    <col min="13831" max="13831" width="9.85546875" style="3" customWidth="1"/>
    <col min="13832" max="13832" width="11.140625" style="3" customWidth="1"/>
    <col min="13833" max="13833" width="12.5703125" style="3" customWidth="1"/>
    <col min="13834" max="13834" width="14.7109375" style="3" customWidth="1"/>
    <col min="13835" max="13835" width="13" style="3" customWidth="1"/>
    <col min="13836" max="13836" width="10.7109375" style="3" customWidth="1"/>
    <col min="13837" max="13837" width="8.7109375" style="3" customWidth="1"/>
    <col min="13838" max="13838" width="8.85546875" style="3" customWidth="1"/>
    <col min="13839" max="13839" width="8.5703125" style="3" customWidth="1"/>
    <col min="13840" max="13840" width="7.85546875" style="3" customWidth="1"/>
    <col min="13841" max="13841" width="8" style="3" customWidth="1"/>
    <col min="13842" max="13842" width="8.85546875" style="3" customWidth="1"/>
    <col min="13843" max="13843" width="0" style="3" hidden="1" customWidth="1"/>
    <col min="13844" max="14078" width="9.140625" style="3"/>
    <col min="14079" max="14079" width="6.140625" style="3" bestFit="1" customWidth="1"/>
    <col min="14080" max="14080" width="28.28515625" style="3" customWidth="1"/>
    <col min="14081" max="14081" width="0" style="3" hidden="1" customWidth="1"/>
    <col min="14082" max="14082" width="9.140625" style="3"/>
    <col min="14083" max="14083" width="13.28515625" style="3" customWidth="1"/>
    <col min="14084" max="14084" width="11" style="3" customWidth="1"/>
    <col min="14085" max="14085" width="13.42578125" style="3" customWidth="1"/>
    <col min="14086" max="14086" width="13.85546875" style="3" customWidth="1"/>
    <col min="14087" max="14087" width="9.85546875" style="3" customWidth="1"/>
    <col min="14088" max="14088" width="11.140625" style="3" customWidth="1"/>
    <col min="14089" max="14089" width="12.5703125" style="3" customWidth="1"/>
    <col min="14090" max="14090" width="14.7109375" style="3" customWidth="1"/>
    <col min="14091" max="14091" width="13" style="3" customWidth="1"/>
    <col min="14092" max="14092" width="10.7109375" style="3" customWidth="1"/>
    <col min="14093" max="14093" width="8.7109375" style="3" customWidth="1"/>
    <col min="14094" max="14094" width="8.85546875" style="3" customWidth="1"/>
    <col min="14095" max="14095" width="8.5703125" style="3" customWidth="1"/>
    <col min="14096" max="14096" width="7.85546875" style="3" customWidth="1"/>
    <col min="14097" max="14097" width="8" style="3" customWidth="1"/>
    <col min="14098" max="14098" width="8.85546875" style="3" customWidth="1"/>
    <col min="14099" max="14099" width="0" style="3" hidden="1" customWidth="1"/>
    <col min="14100" max="14334" width="9.140625" style="3"/>
    <col min="14335" max="14335" width="6.140625" style="3" bestFit="1" customWidth="1"/>
    <col min="14336" max="14336" width="28.28515625" style="3" customWidth="1"/>
    <col min="14337" max="14337" width="0" style="3" hidden="1" customWidth="1"/>
    <col min="14338" max="14338" width="9.140625" style="3"/>
    <col min="14339" max="14339" width="13.28515625" style="3" customWidth="1"/>
    <col min="14340" max="14340" width="11" style="3" customWidth="1"/>
    <col min="14341" max="14341" width="13.42578125" style="3" customWidth="1"/>
    <col min="14342" max="14342" width="13.85546875" style="3" customWidth="1"/>
    <col min="14343" max="14343" width="9.85546875" style="3" customWidth="1"/>
    <col min="14344" max="14344" width="11.140625" style="3" customWidth="1"/>
    <col min="14345" max="14345" width="12.5703125" style="3" customWidth="1"/>
    <col min="14346" max="14346" width="14.7109375" style="3" customWidth="1"/>
    <col min="14347" max="14347" width="13" style="3" customWidth="1"/>
    <col min="14348" max="14348" width="10.7109375" style="3" customWidth="1"/>
    <col min="14349" max="14349" width="8.7109375" style="3" customWidth="1"/>
    <col min="14350" max="14350" width="8.85546875" style="3" customWidth="1"/>
    <col min="14351" max="14351" width="8.5703125" style="3" customWidth="1"/>
    <col min="14352" max="14352" width="7.85546875" style="3" customWidth="1"/>
    <col min="14353" max="14353" width="8" style="3" customWidth="1"/>
    <col min="14354" max="14354" width="8.85546875" style="3" customWidth="1"/>
    <col min="14355" max="14355" width="0" style="3" hidden="1" customWidth="1"/>
    <col min="14356" max="14590" width="9.140625" style="3"/>
    <col min="14591" max="14591" width="6.140625" style="3" bestFit="1" customWidth="1"/>
    <col min="14592" max="14592" width="28.28515625" style="3" customWidth="1"/>
    <col min="14593" max="14593" width="0" style="3" hidden="1" customWidth="1"/>
    <col min="14594" max="14594" width="9.140625" style="3"/>
    <col min="14595" max="14595" width="13.28515625" style="3" customWidth="1"/>
    <col min="14596" max="14596" width="11" style="3" customWidth="1"/>
    <col min="14597" max="14597" width="13.42578125" style="3" customWidth="1"/>
    <col min="14598" max="14598" width="13.85546875" style="3" customWidth="1"/>
    <col min="14599" max="14599" width="9.85546875" style="3" customWidth="1"/>
    <col min="14600" max="14600" width="11.140625" style="3" customWidth="1"/>
    <col min="14601" max="14601" width="12.5703125" style="3" customWidth="1"/>
    <col min="14602" max="14602" width="14.7109375" style="3" customWidth="1"/>
    <col min="14603" max="14603" width="13" style="3" customWidth="1"/>
    <col min="14604" max="14604" width="10.7109375" style="3" customWidth="1"/>
    <col min="14605" max="14605" width="8.7109375" style="3" customWidth="1"/>
    <col min="14606" max="14606" width="8.85546875" style="3" customWidth="1"/>
    <col min="14607" max="14607" width="8.5703125" style="3" customWidth="1"/>
    <col min="14608" max="14608" width="7.85546875" style="3" customWidth="1"/>
    <col min="14609" max="14609" width="8" style="3" customWidth="1"/>
    <col min="14610" max="14610" width="8.85546875" style="3" customWidth="1"/>
    <col min="14611" max="14611" width="0" style="3" hidden="1" customWidth="1"/>
    <col min="14612" max="14846" width="9.140625" style="3"/>
    <col min="14847" max="14847" width="6.140625" style="3" bestFit="1" customWidth="1"/>
    <col min="14848" max="14848" width="28.28515625" style="3" customWidth="1"/>
    <col min="14849" max="14849" width="0" style="3" hidden="1" customWidth="1"/>
    <col min="14850" max="14850" width="9.140625" style="3"/>
    <col min="14851" max="14851" width="13.28515625" style="3" customWidth="1"/>
    <col min="14852" max="14852" width="11" style="3" customWidth="1"/>
    <col min="14853" max="14853" width="13.42578125" style="3" customWidth="1"/>
    <col min="14854" max="14854" width="13.85546875" style="3" customWidth="1"/>
    <col min="14855" max="14855" width="9.85546875" style="3" customWidth="1"/>
    <col min="14856" max="14856" width="11.140625" style="3" customWidth="1"/>
    <col min="14857" max="14857" width="12.5703125" style="3" customWidth="1"/>
    <col min="14858" max="14858" width="14.7109375" style="3" customWidth="1"/>
    <col min="14859" max="14859" width="13" style="3" customWidth="1"/>
    <col min="14860" max="14860" width="10.7109375" style="3" customWidth="1"/>
    <col min="14861" max="14861" width="8.7109375" style="3" customWidth="1"/>
    <col min="14862" max="14862" width="8.85546875" style="3" customWidth="1"/>
    <col min="14863" max="14863" width="8.5703125" style="3" customWidth="1"/>
    <col min="14864" max="14864" width="7.85546875" style="3" customWidth="1"/>
    <col min="14865" max="14865" width="8" style="3" customWidth="1"/>
    <col min="14866" max="14866" width="8.85546875" style="3" customWidth="1"/>
    <col min="14867" max="14867" width="0" style="3" hidden="1" customWidth="1"/>
    <col min="14868" max="15102" width="9.140625" style="3"/>
    <col min="15103" max="15103" width="6.140625" style="3" bestFit="1" customWidth="1"/>
    <col min="15104" max="15104" width="28.28515625" style="3" customWidth="1"/>
    <col min="15105" max="15105" width="0" style="3" hidden="1" customWidth="1"/>
    <col min="15106" max="15106" width="9.140625" style="3"/>
    <col min="15107" max="15107" width="13.28515625" style="3" customWidth="1"/>
    <col min="15108" max="15108" width="11" style="3" customWidth="1"/>
    <col min="15109" max="15109" width="13.42578125" style="3" customWidth="1"/>
    <col min="15110" max="15110" width="13.85546875" style="3" customWidth="1"/>
    <col min="15111" max="15111" width="9.85546875" style="3" customWidth="1"/>
    <col min="15112" max="15112" width="11.140625" style="3" customWidth="1"/>
    <col min="15113" max="15113" width="12.5703125" style="3" customWidth="1"/>
    <col min="15114" max="15114" width="14.7109375" style="3" customWidth="1"/>
    <col min="15115" max="15115" width="13" style="3" customWidth="1"/>
    <col min="15116" max="15116" width="10.7109375" style="3" customWidth="1"/>
    <col min="15117" max="15117" width="8.7109375" style="3" customWidth="1"/>
    <col min="15118" max="15118" width="8.85546875" style="3" customWidth="1"/>
    <col min="15119" max="15119" width="8.5703125" style="3" customWidth="1"/>
    <col min="15120" max="15120" width="7.85546875" style="3" customWidth="1"/>
    <col min="15121" max="15121" width="8" style="3" customWidth="1"/>
    <col min="15122" max="15122" width="8.85546875" style="3" customWidth="1"/>
    <col min="15123" max="15123" width="0" style="3" hidden="1" customWidth="1"/>
    <col min="15124" max="15358" width="9.140625" style="3"/>
    <col min="15359" max="15359" width="6.140625" style="3" bestFit="1" customWidth="1"/>
    <col min="15360" max="15360" width="28.28515625" style="3" customWidth="1"/>
    <col min="15361" max="15361" width="0" style="3" hidden="1" customWidth="1"/>
    <col min="15362" max="15362" width="9.140625" style="3"/>
    <col min="15363" max="15363" width="13.28515625" style="3" customWidth="1"/>
    <col min="15364" max="15364" width="11" style="3" customWidth="1"/>
    <col min="15365" max="15365" width="13.42578125" style="3" customWidth="1"/>
    <col min="15366" max="15366" width="13.85546875" style="3" customWidth="1"/>
    <col min="15367" max="15367" width="9.85546875" style="3" customWidth="1"/>
    <col min="15368" max="15368" width="11.140625" style="3" customWidth="1"/>
    <col min="15369" max="15369" width="12.5703125" style="3" customWidth="1"/>
    <col min="15370" max="15370" width="14.7109375" style="3" customWidth="1"/>
    <col min="15371" max="15371" width="13" style="3" customWidth="1"/>
    <col min="15372" max="15372" width="10.7109375" style="3" customWidth="1"/>
    <col min="15373" max="15373" width="8.7109375" style="3" customWidth="1"/>
    <col min="15374" max="15374" width="8.85546875" style="3" customWidth="1"/>
    <col min="15375" max="15375" width="8.5703125" style="3" customWidth="1"/>
    <col min="15376" max="15376" width="7.85546875" style="3" customWidth="1"/>
    <col min="15377" max="15377" width="8" style="3" customWidth="1"/>
    <col min="15378" max="15378" width="8.85546875" style="3" customWidth="1"/>
    <col min="15379" max="15379" width="0" style="3" hidden="1" customWidth="1"/>
    <col min="15380" max="15614" width="9.140625" style="3"/>
    <col min="15615" max="15615" width="6.140625" style="3" bestFit="1" customWidth="1"/>
    <col min="15616" max="15616" width="28.28515625" style="3" customWidth="1"/>
    <col min="15617" max="15617" width="0" style="3" hidden="1" customWidth="1"/>
    <col min="15618" max="15618" width="9.140625" style="3"/>
    <col min="15619" max="15619" width="13.28515625" style="3" customWidth="1"/>
    <col min="15620" max="15620" width="11" style="3" customWidth="1"/>
    <col min="15621" max="15621" width="13.42578125" style="3" customWidth="1"/>
    <col min="15622" max="15622" width="13.85546875" style="3" customWidth="1"/>
    <col min="15623" max="15623" width="9.85546875" style="3" customWidth="1"/>
    <col min="15624" max="15624" width="11.140625" style="3" customWidth="1"/>
    <col min="15625" max="15625" width="12.5703125" style="3" customWidth="1"/>
    <col min="15626" max="15626" width="14.7109375" style="3" customWidth="1"/>
    <col min="15627" max="15627" width="13" style="3" customWidth="1"/>
    <col min="15628" max="15628" width="10.7109375" style="3" customWidth="1"/>
    <col min="15629" max="15629" width="8.7109375" style="3" customWidth="1"/>
    <col min="15630" max="15630" width="8.85546875" style="3" customWidth="1"/>
    <col min="15631" max="15631" width="8.5703125" style="3" customWidth="1"/>
    <col min="15632" max="15632" width="7.85546875" style="3" customWidth="1"/>
    <col min="15633" max="15633" width="8" style="3" customWidth="1"/>
    <col min="15634" max="15634" width="8.85546875" style="3" customWidth="1"/>
    <col min="15635" max="15635" width="0" style="3" hidden="1" customWidth="1"/>
    <col min="15636" max="15870" width="9.140625" style="3"/>
    <col min="15871" max="15871" width="6.140625" style="3" bestFit="1" customWidth="1"/>
    <col min="15872" max="15872" width="28.28515625" style="3" customWidth="1"/>
    <col min="15873" max="15873" width="0" style="3" hidden="1" customWidth="1"/>
    <col min="15874" max="15874" width="9.140625" style="3"/>
    <col min="15875" max="15875" width="13.28515625" style="3" customWidth="1"/>
    <col min="15876" max="15876" width="11" style="3" customWidth="1"/>
    <col min="15877" max="15877" width="13.42578125" style="3" customWidth="1"/>
    <col min="15878" max="15878" width="13.85546875" style="3" customWidth="1"/>
    <col min="15879" max="15879" width="9.85546875" style="3" customWidth="1"/>
    <col min="15880" max="15880" width="11.140625" style="3" customWidth="1"/>
    <col min="15881" max="15881" width="12.5703125" style="3" customWidth="1"/>
    <col min="15882" max="15882" width="14.7109375" style="3" customWidth="1"/>
    <col min="15883" max="15883" width="13" style="3" customWidth="1"/>
    <col min="15884" max="15884" width="10.7109375" style="3" customWidth="1"/>
    <col min="15885" max="15885" width="8.7109375" style="3" customWidth="1"/>
    <col min="15886" max="15886" width="8.85546875" style="3" customWidth="1"/>
    <col min="15887" max="15887" width="8.5703125" style="3" customWidth="1"/>
    <col min="15888" max="15888" width="7.85546875" style="3" customWidth="1"/>
    <col min="15889" max="15889" width="8" style="3" customWidth="1"/>
    <col min="15890" max="15890" width="8.85546875" style="3" customWidth="1"/>
    <col min="15891" max="15891" width="0" style="3" hidden="1" customWidth="1"/>
    <col min="15892" max="16126" width="9.140625" style="3"/>
    <col min="16127" max="16127" width="6.140625" style="3" bestFit="1" customWidth="1"/>
    <col min="16128" max="16128" width="28.28515625" style="3" customWidth="1"/>
    <col min="16129" max="16129" width="0" style="3" hidden="1" customWidth="1"/>
    <col min="16130" max="16130" width="9.140625" style="3"/>
    <col min="16131" max="16131" width="13.28515625" style="3" customWidth="1"/>
    <col min="16132" max="16132" width="11" style="3" customWidth="1"/>
    <col min="16133" max="16133" width="13.42578125" style="3" customWidth="1"/>
    <col min="16134" max="16134" width="13.85546875" style="3" customWidth="1"/>
    <col min="16135" max="16135" width="9.85546875" style="3" customWidth="1"/>
    <col min="16136" max="16136" width="11.140625" style="3" customWidth="1"/>
    <col min="16137" max="16137" width="12.5703125" style="3" customWidth="1"/>
    <col min="16138" max="16138" width="14.7109375" style="3" customWidth="1"/>
    <col min="16139" max="16139" width="13" style="3" customWidth="1"/>
    <col min="16140" max="16140" width="10.7109375" style="3" customWidth="1"/>
    <col min="16141" max="16141" width="8.7109375" style="3" customWidth="1"/>
    <col min="16142" max="16142" width="8.85546875" style="3" customWidth="1"/>
    <col min="16143" max="16143" width="8.5703125" style="3" customWidth="1"/>
    <col min="16144" max="16144" width="7.85546875" style="3" customWidth="1"/>
    <col min="16145" max="16145" width="8" style="3" customWidth="1"/>
    <col min="16146" max="16146" width="8.85546875" style="3" customWidth="1"/>
    <col min="16147" max="16147" width="0" style="3" hidden="1" customWidth="1"/>
    <col min="16148" max="16384" width="9.140625" style="3"/>
  </cols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1" t="s">
        <v>1</v>
      </c>
    </row>
    <row r="3" spans="1:20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1" t="s">
        <v>2</v>
      </c>
    </row>
    <row r="4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 t="s">
        <v>3</v>
      </c>
    </row>
    <row r="5" spans="1:20" ht="15">
      <c r="A5" s="83" t="s">
        <v>219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20" ht="15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20" ht="15">
      <c r="A7" s="83" t="s">
        <v>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1:20">
      <c r="A8" s="81" t="s">
        <v>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0">
      <c r="A10" s="84" t="s">
        <v>74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1:20">
      <c r="A11" s="81" t="s">
        <v>8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</row>
    <row r="12" spans="1:20">
      <c r="A12" s="84" t="s">
        <v>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</row>
    <row r="13" spans="1:20">
      <c r="A13" s="81" t="s">
        <v>10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</row>
    <row r="14" spans="1:20" ht="15" thickBot="1">
      <c r="L14" s="6"/>
      <c r="M14" s="6"/>
      <c r="N14" s="6"/>
      <c r="O14" s="6"/>
      <c r="P14" s="6"/>
      <c r="Q14" s="6"/>
      <c r="R14" s="6"/>
      <c r="S14" s="7" t="s">
        <v>11</v>
      </c>
    </row>
    <row r="15" spans="1:20" ht="15" customHeight="1">
      <c r="A15" s="85" t="s">
        <v>12</v>
      </c>
      <c r="B15" s="87" t="s">
        <v>13</v>
      </c>
      <c r="C15" s="89" t="s">
        <v>14</v>
      </c>
      <c r="D15" s="91" t="s">
        <v>75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3"/>
      <c r="S15" s="61"/>
      <c r="T15" s="62" t="s">
        <v>197</v>
      </c>
    </row>
    <row r="16" spans="1:20" ht="15" customHeight="1">
      <c r="A16" s="86"/>
      <c r="B16" s="88"/>
      <c r="C16" s="90"/>
      <c r="D16" s="94" t="s">
        <v>77</v>
      </c>
      <c r="E16" s="95"/>
      <c r="F16" s="95"/>
      <c r="G16" s="95"/>
      <c r="H16" s="95"/>
      <c r="I16" s="95"/>
      <c r="J16" s="95"/>
      <c r="K16" s="95"/>
      <c r="L16" s="96"/>
      <c r="M16" s="94" t="s">
        <v>78</v>
      </c>
      <c r="N16" s="95"/>
      <c r="O16" s="95"/>
      <c r="P16" s="95"/>
      <c r="Q16" s="95"/>
      <c r="R16" s="96"/>
      <c r="S16" s="18"/>
      <c r="T16" s="63" t="s">
        <v>198</v>
      </c>
    </row>
    <row r="17" spans="1:21" ht="15" customHeight="1">
      <c r="A17" s="86"/>
      <c r="B17" s="88"/>
      <c r="C17" s="90"/>
      <c r="D17" s="21">
        <v>1</v>
      </c>
      <c r="E17" s="20">
        <v>2</v>
      </c>
      <c r="F17" s="21">
        <v>3</v>
      </c>
      <c r="G17" s="21">
        <v>4</v>
      </c>
      <c r="H17" s="21">
        <v>5</v>
      </c>
      <c r="I17" s="21">
        <v>6</v>
      </c>
      <c r="J17" s="21">
        <v>7</v>
      </c>
      <c r="K17" s="21">
        <v>8</v>
      </c>
      <c r="L17" s="21">
        <v>9</v>
      </c>
      <c r="M17" s="21">
        <v>2</v>
      </c>
      <c r="N17" s="21">
        <v>5</v>
      </c>
      <c r="O17" s="21">
        <v>7</v>
      </c>
      <c r="P17" s="21" t="s">
        <v>76</v>
      </c>
      <c r="Q17" s="21">
        <v>9</v>
      </c>
      <c r="R17" s="21">
        <v>10</v>
      </c>
      <c r="S17" s="18"/>
      <c r="T17" s="64" t="s">
        <v>199</v>
      </c>
    </row>
    <row r="18" spans="1:21" ht="17.25" customHeight="1" thickBot="1">
      <c r="A18" s="86"/>
      <c r="B18" s="88"/>
      <c r="C18" s="88"/>
      <c r="D18" s="17">
        <v>889.6</v>
      </c>
      <c r="E18" s="17">
        <v>894.3</v>
      </c>
      <c r="F18" s="17">
        <v>893.6</v>
      </c>
      <c r="G18" s="17">
        <v>865.5</v>
      </c>
      <c r="H18" s="17">
        <v>856.5</v>
      </c>
      <c r="I18" s="17">
        <v>868.9</v>
      </c>
      <c r="J18" s="17">
        <v>863.9</v>
      </c>
      <c r="K18" s="17">
        <v>851.2</v>
      </c>
      <c r="L18" s="17">
        <v>858.8</v>
      </c>
      <c r="M18" s="17">
        <v>389.2</v>
      </c>
      <c r="N18" s="17">
        <v>1194.2</v>
      </c>
      <c r="O18" s="17">
        <v>465</v>
      </c>
      <c r="P18" s="17">
        <v>293.2</v>
      </c>
      <c r="Q18" s="17">
        <v>482.2</v>
      </c>
      <c r="R18" s="17">
        <v>382.4</v>
      </c>
      <c r="S18" s="18" t="s">
        <v>15</v>
      </c>
      <c r="T18" s="65">
        <f>SUM(D18:R18)</f>
        <v>11048.500000000002</v>
      </c>
    </row>
    <row r="19" spans="1:21" ht="15" thickBot="1">
      <c r="A19" s="56"/>
      <c r="B19" s="57" t="s">
        <v>16</v>
      </c>
      <c r="C19" s="57"/>
      <c r="D19" s="58">
        <f>SUM(D22:D71)+D20-D68-D60</f>
        <v>13.029560558794202</v>
      </c>
      <c r="E19" s="58">
        <f>SUM(E22:E73)+E20-E68-E60</f>
        <v>10.882609258769456</v>
      </c>
      <c r="F19" s="58">
        <f>SUM(F22:F75)+F20-F68-F60</f>
        <v>13.79095293722194</v>
      </c>
      <c r="G19" s="58">
        <f>SUM(G22:G76)+G20-G68-G60</f>
        <v>12.185485442822195</v>
      </c>
      <c r="H19" s="58">
        <f>SUM(H22:H76)+H20-H68-H60</f>
        <v>9.3080766804759687</v>
      </c>
      <c r="I19" s="58">
        <f>SUM(I22:I77)+I20-I68-I60</f>
        <v>9.9181791151045999</v>
      </c>
      <c r="J19" s="58">
        <f>SUM(J22:J71)+J20-J68-J60</f>
        <v>11.128422560317265</v>
      </c>
      <c r="K19" s="58">
        <f>SUM(K22:K84)+K20-K68-K60</f>
        <v>13.161650133465212</v>
      </c>
      <c r="L19" s="58">
        <f>SUM(L22:L80)+L20-L68-L60</f>
        <v>10.828297347766989</v>
      </c>
      <c r="M19" s="58">
        <f>SUM(M22:M71)+M20-M68-M60</f>
        <v>12.831407821488485</v>
      </c>
      <c r="N19" s="58">
        <f>SUM(N22:N84)+N20-N68-N60</f>
        <v>11.891037665704031</v>
      </c>
      <c r="O19" s="58">
        <f>SUM(O22:O84)+O20-O68-O60</f>
        <v>11.048604560708045</v>
      </c>
      <c r="P19" s="58">
        <f>SUM(P22:P87)+P20-P68-P60</f>
        <v>16.833247706470342</v>
      </c>
      <c r="Q19" s="58">
        <f>SUM(Q22:Q87)+Q20-Q68-Q60</f>
        <v>10.093363305143257</v>
      </c>
      <c r="R19" s="58">
        <f>SUM(R22:S89)+R20-R68-R60</f>
        <v>17.482659280811319</v>
      </c>
      <c r="S19" s="59"/>
      <c r="T19" s="60">
        <f>(Мира1!E22+'2'!E22+'3'!E22+'4'!E22+'5'!E22+'6'!E22+'7'!E22+'8'!E22+'9'!E22+'Строителей 2'!E22+стр.5!E22+Стр.7!E22+Стр.8А!E22+Стр.9!E22+Стр.10!E22)/12/Тариф!T18</f>
        <v>11.938668284945813</v>
      </c>
    </row>
    <row r="20" spans="1:21" ht="15" thickBot="1">
      <c r="A20" s="41" t="s">
        <v>200</v>
      </c>
      <c r="B20" s="42" t="s">
        <v>17</v>
      </c>
      <c r="C20" s="47"/>
      <c r="D20" s="48">
        <f>Мира1!D23</f>
        <v>2.5342945672444444</v>
      </c>
      <c r="E20" s="48">
        <f>'2'!D23</f>
        <v>2.5342945672444448</v>
      </c>
      <c r="F20" s="48">
        <f>'3'!D23</f>
        <v>2.5342945672444439</v>
      </c>
      <c r="G20" s="48">
        <f>'4'!D23</f>
        <v>2.5342945672444444</v>
      </c>
      <c r="H20" s="48">
        <f>'5'!D23</f>
        <v>2.5342945672444452</v>
      </c>
      <c r="I20" s="48">
        <f>'6'!D23</f>
        <v>2.5342945672444448</v>
      </c>
      <c r="J20" s="48">
        <f>'7'!D23</f>
        <v>2.5342945672444448</v>
      </c>
      <c r="K20" s="48">
        <f>'8'!D23</f>
        <v>2.5342945672444439</v>
      </c>
      <c r="L20" s="48">
        <f>'9'!D23</f>
        <v>2.5342945672444444</v>
      </c>
      <c r="M20" s="48">
        <f>'Строителей 2'!D23</f>
        <v>2.5342945672444466</v>
      </c>
      <c r="N20" s="48">
        <f>стр.5!D23</f>
        <v>2.5342945672444448</v>
      </c>
      <c r="O20" s="48">
        <f>Стр.7!D23</f>
        <v>2.534294567244443</v>
      </c>
      <c r="P20" s="48">
        <f>Стр.8А!D23</f>
        <v>2.5342945672444421</v>
      </c>
      <c r="Q20" s="48">
        <f>Стр.9!D23</f>
        <v>2.5342945672444448</v>
      </c>
      <c r="R20" s="54">
        <f>Стр.10!D23</f>
        <v>2.534294567244447</v>
      </c>
      <c r="S20" s="45"/>
      <c r="T20" s="55">
        <v>2.5299999999999998</v>
      </c>
      <c r="U20" s="40"/>
    </row>
    <row r="21" spans="1:21" ht="15" customHeight="1" thickBot="1">
      <c r="A21" s="41" t="s">
        <v>201</v>
      </c>
      <c r="B21" s="42" t="s">
        <v>202</v>
      </c>
      <c r="C21" s="47"/>
      <c r="D21" s="48">
        <f>SUM(D22:D59)</f>
        <v>6.0315500405528644</v>
      </c>
      <c r="E21" s="48">
        <f t="shared" ref="E21:R21" si="0">SUM(E22:E59)</f>
        <v>6.2234795454473923</v>
      </c>
      <c r="F21" s="48">
        <f t="shared" si="0"/>
        <v>8.1718149114059067</v>
      </c>
      <c r="G21" s="48">
        <f t="shared" si="0"/>
        <v>6.3106456504186701</v>
      </c>
      <c r="H21" s="48">
        <f t="shared" si="0"/>
        <v>5.4467614521254788</v>
      </c>
      <c r="I21" s="48">
        <f t="shared" si="0"/>
        <v>6.9799441197537737</v>
      </c>
      <c r="J21" s="48">
        <f t="shared" si="0"/>
        <v>7.0494074388388803</v>
      </c>
      <c r="K21" s="48">
        <f t="shared" si="0"/>
        <v>6.2459702512035662</v>
      </c>
      <c r="L21" s="48">
        <f t="shared" si="0"/>
        <v>6.9381690578904598</v>
      </c>
      <c r="M21" s="48">
        <f t="shared" si="0"/>
        <v>6.7916599821122725</v>
      </c>
      <c r="N21" s="48">
        <f t="shared" si="0"/>
        <v>6.0831976242910013</v>
      </c>
      <c r="O21" s="48">
        <f t="shared" si="0"/>
        <v>7.0697952462896536</v>
      </c>
      <c r="P21" s="48">
        <f t="shared" si="0"/>
        <v>11.183027673396346</v>
      </c>
      <c r="Q21" s="48">
        <f t="shared" si="0"/>
        <v>6.4471392316536162</v>
      </c>
      <c r="R21" s="48">
        <f t="shared" si="0"/>
        <v>11.15580099871295</v>
      </c>
      <c r="S21" s="45"/>
      <c r="T21" s="53">
        <f>([1]Тариф!$E$24+[2]Тариф!$E$24+[3]Тариф!$E$24+[4]Тариф!$E$24+[5]Тариф!$E$24+[6]Тариф!$E$24+[7]Тариф!$E$24+[8]Тариф!$E$24+[9]Тариф!$E$24+[10]Тариф!$E$24+[11]Тариф!$E$24+[12]Тариф!$E$24+[13]Тариф!$E$24+[14]Тариф!$E$24+[15]Тариф!$E$24)/12/T18</f>
        <v>6.8559264916829035</v>
      </c>
    </row>
    <row r="22" spans="1:21">
      <c r="A22" s="66" t="s">
        <v>18</v>
      </c>
      <c r="B22" s="31" t="s">
        <v>19</v>
      </c>
      <c r="C22" s="31"/>
      <c r="D22" s="32">
        <f>Мира1!D24</f>
        <v>0</v>
      </c>
      <c r="E22" s="32">
        <f>'2'!D24</f>
        <v>0</v>
      </c>
      <c r="F22" s="32">
        <f>'3'!D24</f>
        <v>0</v>
      </c>
      <c r="G22" s="32">
        <f>'4'!D24</f>
        <v>0</v>
      </c>
      <c r="H22" s="32">
        <f>'5'!D24</f>
        <v>0</v>
      </c>
      <c r="I22" s="32">
        <f>'6'!D24</f>
        <v>0</v>
      </c>
      <c r="J22" s="32">
        <f>'7'!D24</f>
        <v>0</v>
      </c>
      <c r="K22" s="32">
        <f>'8'!D24</f>
        <v>0</v>
      </c>
      <c r="L22" s="32">
        <f>'9'!D24</f>
        <v>0</v>
      </c>
      <c r="M22" s="32">
        <f>'Строителей 2'!D24</f>
        <v>0</v>
      </c>
      <c r="N22" s="32">
        <f>стр.5!D24</f>
        <v>0</v>
      </c>
      <c r="O22" s="32">
        <f>Стр.7!D24</f>
        <v>0</v>
      </c>
      <c r="P22" s="32">
        <f>Стр.8А!D24</f>
        <v>0</v>
      </c>
      <c r="Q22" s="32">
        <f>Стр.9!D24</f>
        <v>0</v>
      </c>
      <c r="R22" s="32">
        <f>Стр.10!D24</f>
        <v>0</v>
      </c>
      <c r="S22" s="19"/>
      <c r="T22" s="67"/>
    </row>
    <row r="23" spans="1:21" ht="17.25" customHeight="1">
      <c r="A23" s="68" t="s">
        <v>57</v>
      </c>
      <c r="B23" s="15" t="s">
        <v>20</v>
      </c>
      <c r="C23" s="15"/>
      <c r="D23" s="16">
        <f>Мира1!D25</f>
        <v>0.12640484326108795</v>
      </c>
      <c r="E23" s="32">
        <f>'2'!D25</f>
        <v>1.1282028370378644E-2</v>
      </c>
      <c r="F23" s="32">
        <f>'3'!D25</f>
        <v>0.22581712497205453</v>
      </c>
      <c r="G23" s="32">
        <f>'4'!D25</f>
        <v>3.4971032890940563E-2</v>
      </c>
      <c r="H23" s="32">
        <f>'5'!D25</f>
        <v>2.3558717201166177E-2</v>
      </c>
      <c r="I23" s="32">
        <f>'6'!D25</f>
        <v>5.8057247959535575E-2</v>
      </c>
      <c r="J23" s="32">
        <f>'7'!D25</f>
        <v>5.8392877789339805E-2</v>
      </c>
      <c r="K23" s="32">
        <f>'8'!D25</f>
        <v>2.3705233513259798E-2</v>
      </c>
      <c r="L23" s="32">
        <f>'9'!D25</f>
        <v>2.3495696673645036E-2</v>
      </c>
      <c r="M23" s="32">
        <f>'Строителей 2'!D25</f>
        <v>2.5886212198872372E-2</v>
      </c>
      <c r="N23" s="32">
        <f>стр.5!D25</f>
        <v>2.5353413654618476E-2</v>
      </c>
      <c r="O23" s="32">
        <f>Стр.7!D25</f>
        <v>4.3351072961373388E-2</v>
      </c>
      <c r="P23" s="32">
        <f>Стр.8А!D25</f>
        <v>6.8666213460231135E-2</v>
      </c>
      <c r="Q23" s="32">
        <f>Стр.9!D25</f>
        <v>4.1807947019867543E-2</v>
      </c>
      <c r="R23" s="32">
        <f>Стр.10!D25</f>
        <v>5.2690662493479395E-2</v>
      </c>
      <c r="S23" s="19"/>
      <c r="T23" s="69"/>
    </row>
    <row r="24" spans="1:21" ht="18.75" customHeight="1">
      <c r="A24" s="68" t="s">
        <v>66</v>
      </c>
      <c r="B24" s="15" t="s">
        <v>21</v>
      </c>
      <c r="C24" s="15"/>
      <c r="D24" s="16">
        <f>Мира1!D26</f>
        <v>4.5759260564975875E-2</v>
      </c>
      <c r="E24" s="32">
        <f>'2'!D26</f>
        <v>4.5519041057933113E-2</v>
      </c>
      <c r="F24" s="32">
        <f>'3'!D26</f>
        <v>3.0369772307301191E-2</v>
      </c>
      <c r="G24" s="32">
        <f>'4'!D26</f>
        <v>1.5677321584599929E-2</v>
      </c>
      <c r="H24" s="32">
        <f>'5'!D26</f>
        <v>1.9802331126903515E-2</v>
      </c>
      <c r="I24" s="32">
        <f>'6'!D26</f>
        <v>1.561604684797774E-2</v>
      </c>
      <c r="J24" s="32">
        <f>'7'!D26</f>
        <v>1.5706323451330603E-2</v>
      </c>
      <c r="K24" s="32">
        <f>'8'!D26</f>
        <v>1.5940388586078193E-2</v>
      </c>
      <c r="L24" s="32">
        <f>'9'!D26</f>
        <v>2.3699230902051348E-2</v>
      </c>
      <c r="M24" s="32">
        <f>'Строителей 2'!D26</f>
        <v>2.6110454548415891E-2</v>
      </c>
      <c r="N24" s="32">
        <f>стр.5!D26</f>
        <v>2.8414489526974257E-2</v>
      </c>
      <c r="O24" s="32">
        <f>Стр.7!D26</f>
        <v>5.1014374501819205E-2</v>
      </c>
      <c r="P24" s="32">
        <f>Стр.8А!D26</f>
        <v>6.9261042588659921E-2</v>
      </c>
      <c r="Q24" s="32">
        <f>Стр.9!D26</f>
        <v>2.1085056632433527E-2</v>
      </c>
      <c r="R24" s="32">
        <f>Стр.10!D26</f>
        <v>0.1062942030755543</v>
      </c>
      <c r="S24" s="19"/>
      <c r="T24" s="69"/>
    </row>
    <row r="25" spans="1:21" ht="18" customHeight="1">
      <c r="A25" s="68" t="s">
        <v>79</v>
      </c>
      <c r="B25" s="15" t="s">
        <v>22</v>
      </c>
      <c r="C25" s="15"/>
      <c r="D25" s="16">
        <f>Мира1!D27</f>
        <v>1.2353740997817787E-2</v>
      </c>
      <c r="E25" s="32">
        <f>'2'!D27</f>
        <v>1.2288888342071397E-2</v>
      </c>
      <c r="F25" s="32">
        <f>'3'!D27</f>
        <v>1.2298504060648918E-2</v>
      </c>
      <c r="G25" s="32">
        <f>'4'!D27</f>
        <v>1.2697336102315661E-2</v>
      </c>
      <c r="H25" s="32">
        <f>'5'!D27</f>
        <v>1.2830602603681076E-2</v>
      </c>
      <c r="I25" s="32">
        <f>'6'!D27</f>
        <v>1.2647708624734478E-2</v>
      </c>
      <c r="J25" s="32">
        <f>'7'!D27</f>
        <v>1.2720825219859547E-2</v>
      </c>
      <c r="K25" s="32">
        <f>'8'!D27</f>
        <v>1.2910398653668763E-2</v>
      </c>
      <c r="L25" s="32">
        <f>'9'!D27</f>
        <v>1.2796280219419079E-2</v>
      </c>
      <c r="M25" s="32">
        <f>'Строителей 2'!D27</f>
        <v>2.8196416536792727E-2</v>
      </c>
      <c r="N25" s="32">
        <f>стр.5!D27</f>
        <v>9.2053562020218554E-3</v>
      </c>
      <c r="O25" s="32">
        <f>Стр.7!D27</f>
        <v>2.3609960799692107E-2</v>
      </c>
      <c r="P25" s="32">
        <f>Стр.8А!D27</f>
        <v>3.7397150688839302E-2</v>
      </c>
      <c r="Q25" s="32">
        <f>Стр.9!D27</f>
        <v>2.2769540009636841E-2</v>
      </c>
      <c r="R25" s="32">
        <f>Стр.10!D27</f>
        <v>2.8696509474847476E-2</v>
      </c>
      <c r="S25" s="19"/>
      <c r="T25" s="69"/>
    </row>
    <row r="26" spans="1:21" ht="15" customHeight="1">
      <c r="A26" s="68" t="s">
        <v>80</v>
      </c>
      <c r="B26" s="15" t="s">
        <v>23</v>
      </c>
      <c r="C26" s="15"/>
      <c r="D26" s="16">
        <f>Мира1!D28</f>
        <v>5.6287983227414212E-2</v>
      </c>
      <c r="E26" s="32">
        <f>'2'!D28</f>
        <v>5.5992491748391715E-2</v>
      </c>
      <c r="F26" s="32">
        <f>'3'!D28</f>
        <v>5.6036304339744131E-2</v>
      </c>
      <c r="G26" s="32">
        <f>'4'!D28</f>
        <v>5.7853523211004156E-2</v>
      </c>
      <c r="H26" s="32">
        <f>'5'!D28</f>
        <v>5.8460732200973871E-2</v>
      </c>
      <c r="I26" s="32">
        <f>'6'!D28</f>
        <v>5.7627402991533627E-2</v>
      </c>
      <c r="J26" s="32">
        <f>'7'!D28</f>
        <v>5.7960547881067297E-2</v>
      </c>
      <c r="K26" s="32">
        <f>'8'!D28</f>
        <v>5.8824311033014665E-2</v>
      </c>
      <c r="L26" s="32">
        <f>'9'!D28</f>
        <v>5.830434736256699E-2</v>
      </c>
      <c r="M26" s="32">
        <f>'Строителей 2'!D28</f>
        <v>0.12847277770972604</v>
      </c>
      <c r="N26" s="32">
        <f>стр.5!D28</f>
        <v>4.1942836230200044E-2</v>
      </c>
      <c r="O26" s="32">
        <f>Стр.7!D28</f>
        <v>0.10757527438269333</v>
      </c>
      <c r="P26" s="32">
        <f>Стр.8А!D28</f>
        <v>0.17039455425674746</v>
      </c>
      <c r="Q26" s="32">
        <f>Стр.9!D28</f>
        <v>5.1873011033045389E-2</v>
      </c>
      <c r="R26" s="32">
        <f>Стр.10!D28</f>
        <v>0.13075137679273632</v>
      </c>
      <c r="S26" s="19"/>
      <c r="T26" s="69"/>
    </row>
    <row r="27" spans="1:21" ht="15.75" customHeight="1">
      <c r="A27" s="68" t="s">
        <v>81</v>
      </c>
      <c r="B27" s="15" t="s">
        <v>24</v>
      </c>
      <c r="C27" s="15"/>
      <c r="D27" s="16">
        <f>Мира1!D29</f>
        <v>0.20263673961869066</v>
      </c>
      <c r="E27" s="32">
        <f>'2'!D29</f>
        <v>0.26876396039228029</v>
      </c>
      <c r="F27" s="32">
        <f>'3'!D29</f>
        <v>0.47070495645385019</v>
      </c>
      <c r="G27" s="32">
        <f>'4'!D29</f>
        <v>0.49754029961463497</v>
      </c>
      <c r="H27" s="32">
        <f>'5'!D29</f>
        <v>0.28061151456467465</v>
      </c>
      <c r="I27" s="32">
        <f>'6'!D29</f>
        <v>0.23050961196613451</v>
      </c>
      <c r="J27" s="32">
        <f>'7'!D29</f>
        <v>0.49846071177717799</v>
      </c>
      <c r="K27" s="32">
        <f>'8'!D29</f>
        <v>0.47059448826411615</v>
      </c>
      <c r="L27" s="32">
        <f>'9'!D29</f>
        <v>0.23321738945026796</v>
      </c>
      <c r="M27" s="32">
        <f>'Строителей 2'!D29</f>
        <v>0.41111288867112333</v>
      </c>
      <c r="N27" s="32">
        <f>стр.5!D29</f>
        <v>0.41942836230200048</v>
      </c>
      <c r="O27" s="32">
        <f>Стр.7!D29</f>
        <v>0.2581806585184635</v>
      </c>
      <c r="P27" s="32">
        <f>Стр.8А!D29</f>
        <v>0.40894693021619305</v>
      </c>
      <c r="Q27" s="32">
        <f>Стр.9!D29</f>
        <v>0.24899045295861755</v>
      </c>
      <c r="R27" s="32">
        <f>Стр.10!D29</f>
        <v>0.31380330430256653</v>
      </c>
      <c r="S27" s="19"/>
      <c r="T27" s="69"/>
    </row>
    <row r="28" spans="1:21">
      <c r="A28" s="68" t="s">
        <v>82</v>
      </c>
      <c r="B28" s="15" t="s">
        <v>25</v>
      </c>
      <c r="C28" s="15"/>
      <c r="D28" s="16">
        <f>Мира1!D30</f>
        <v>0.27873216912443272</v>
      </c>
      <c r="E28" s="32">
        <f>'2'!D30</f>
        <v>0.27726892641820594</v>
      </c>
      <c r="F28" s="32">
        <f>'3'!D30</f>
        <v>0.27748588175969119</v>
      </c>
      <c r="G28" s="32">
        <f>'4'!D30</f>
        <v>0.28648455836378506</v>
      </c>
      <c r="H28" s="32">
        <f>'5'!D30</f>
        <v>0.17423093120013278</v>
      </c>
      <c r="I28" s="32">
        <f>'6'!D30</f>
        <v>0.2853648348341416</v>
      </c>
      <c r="J28" s="32">
        <f>'7'!D30</f>
        <v>0.28701453326652765</v>
      </c>
      <c r="K28" s="32">
        <f>'8'!D30</f>
        <v>0.29129179749145712</v>
      </c>
      <c r="L28" s="32">
        <f>'9'!D30</f>
        <v>0.28871699211702695</v>
      </c>
      <c r="M28" s="32">
        <f>'Строителей 2'!D30</f>
        <v>0.58905895794706387</v>
      </c>
      <c r="N28" s="32">
        <f>стр.5!D30</f>
        <v>9.6155792081218258E-2</v>
      </c>
      <c r="O28" s="32">
        <f>Стр.7!D30</f>
        <v>0.88783572897789498</v>
      </c>
      <c r="P28" s="32">
        <f>Стр.8А!D30</f>
        <v>1.4062931669058434</v>
      </c>
      <c r="Q28" s="32">
        <f>Стр.9!D30</f>
        <v>0.85623230485037061</v>
      </c>
      <c r="R28" s="32">
        <f>Стр.10!D30</f>
        <v>0.71940784159920046</v>
      </c>
      <c r="S28" s="19"/>
      <c r="T28" s="69"/>
    </row>
    <row r="29" spans="1:21" ht="17.25" customHeight="1">
      <c r="A29" s="68" t="s">
        <v>83</v>
      </c>
      <c r="B29" s="15" t="s">
        <v>26</v>
      </c>
      <c r="C29" s="15"/>
      <c r="D29" s="16">
        <f>Мира1!D31</f>
        <v>0.14243552440398938</v>
      </c>
      <c r="E29" s="32">
        <f>'2'!D31</f>
        <v>0.14168778960593428</v>
      </c>
      <c r="F29" s="32">
        <f>'3'!D31</f>
        <v>0.14179865642096237</v>
      </c>
      <c r="G29" s="32">
        <f>'4'!D31</f>
        <v>0.14639708947973798</v>
      </c>
      <c r="H29" s="32">
        <f>'5'!D31</f>
        <v>0.14793361869876728</v>
      </c>
      <c r="I29" s="32">
        <f>'6'!D31</f>
        <v>0.14582489715391764</v>
      </c>
      <c r="J29" s="32">
        <f>'7'!D31</f>
        <v>0.14666791309306618</v>
      </c>
      <c r="K29" s="32">
        <f>'8'!D31</f>
        <v>0.14885364707133647</v>
      </c>
      <c r="L29" s="32">
        <f>'9'!D31</f>
        <v>0.1475378902467934</v>
      </c>
      <c r="M29" s="32">
        <f>'Строителей 2'!D31</f>
        <v>0.1300390343764152</v>
      </c>
      <c r="N29" s="32">
        <f>стр.5!D31</f>
        <v>1.061354401223167E-2</v>
      </c>
      <c r="O29" s="32">
        <f>Стр.7!D31</f>
        <v>0</v>
      </c>
      <c r="P29" s="32">
        <f>Стр.8А!D31</f>
        <v>0</v>
      </c>
      <c r="Q29" s="32">
        <f>Стр.9!D31</f>
        <v>0</v>
      </c>
      <c r="R29" s="32">
        <f>Стр.10!D31</f>
        <v>1.5881449519147779</v>
      </c>
      <c r="S29" s="19"/>
      <c r="T29" s="69"/>
    </row>
    <row r="30" spans="1:21" ht="12.75" customHeight="1">
      <c r="A30" s="68" t="s">
        <v>84</v>
      </c>
      <c r="B30" s="15" t="s">
        <v>27</v>
      </c>
      <c r="C30" s="15"/>
      <c r="D30" s="16">
        <f>Мира1!D32</f>
        <v>4.84514357895812E-2</v>
      </c>
      <c r="E30" s="32">
        <f>'2'!D32</f>
        <v>6.8852976199838892E-2</v>
      </c>
      <c r="F30" s="32">
        <f>'3'!D32</f>
        <v>3.1008083295631608E-2</v>
      </c>
      <c r="G30" s="32">
        <f>'4'!D32</f>
        <v>3.2013654144572461E-2</v>
      </c>
      <c r="H30" s="32">
        <f>'5'!D32</f>
        <v>3.2349657511687509E-2</v>
      </c>
      <c r="I30" s="32">
        <f>'6'!D32</f>
        <v>4.9604378335671946E-2</v>
      </c>
      <c r="J30" s="32">
        <f>'7'!D32</f>
        <v>4.9891141998151256E-2</v>
      </c>
      <c r="K30" s="32">
        <f>'8'!D32</f>
        <v>0.12055869043204985</v>
      </c>
      <c r="L30" s="32">
        <f>'9'!D32</f>
        <v>5.1382007297118976E-2</v>
      </c>
      <c r="M30" s="32">
        <f>'Строителей 2'!D32</f>
        <v>0</v>
      </c>
      <c r="N30" s="32">
        <f>стр.5!D32</f>
        <v>2.3209363551097751E-2</v>
      </c>
      <c r="O30" s="32">
        <f>Стр.7!D32</f>
        <v>0</v>
      </c>
      <c r="P30" s="32">
        <f>Стр.8А!D32</f>
        <v>0</v>
      </c>
      <c r="Q30" s="32">
        <f>Стр.9!D32</f>
        <v>0</v>
      </c>
      <c r="R30" s="32">
        <f>Стр.10!D32</f>
        <v>0</v>
      </c>
      <c r="S30" s="19"/>
      <c r="T30" s="69"/>
    </row>
    <row r="31" spans="1:21" ht="15.75" customHeight="1">
      <c r="A31" s="68" t="s">
        <v>85</v>
      </c>
      <c r="B31" s="15" t="s">
        <v>28</v>
      </c>
      <c r="C31" s="15"/>
      <c r="D31" s="16">
        <f>Мира1!D33</f>
        <v>0.11536056140376476</v>
      </c>
      <c r="E31" s="32">
        <f>'2'!D33</f>
        <v>0.11475496033306477</v>
      </c>
      <c r="F31" s="32">
        <f>'3'!D33</f>
        <v>0.11484475294678391</v>
      </c>
      <c r="G31" s="32">
        <f>'4'!D33</f>
        <v>0.11856908942434263</v>
      </c>
      <c r="H31" s="32">
        <f>'5'!D33</f>
        <v>0</v>
      </c>
      <c r="I31" s="32">
        <f>'6'!D33</f>
        <v>0.11810566270398078</v>
      </c>
      <c r="J31" s="32">
        <f>'7'!D33</f>
        <v>0.11878843332893153</v>
      </c>
      <c r="K31" s="32">
        <f>'8'!D33</f>
        <v>0</v>
      </c>
      <c r="L31" s="32">
        <f>'9'!D33</f>
        <v>0</v>
      </c>
      <c r="M31" s="32">
        <f>'Строителей 2'!D33</f>
        <v>0.26330116859608632</v>
      </c>
      <c r="N31" s="32">
        <f>стр.5!D33</f>
        <v>0</v>
      </c>
      <c r="O31" s="32">
        <f>Стр.7!D33</f>
        <v>0.22047235190170147</v>
      </c>
      <c r="P31" s="32">
        <f>Стр.8А!D33</f>
        <v>0.3492186131413762</v>
      </c>
      <c r="Q31" s="32">
        <f>Стр.9!D33</f>
        <v>0.21262441222308129</v>
      </c>
      <c r="R31" s="32">
        <f>Стр.10!D33</f>
        <v>0.26797109020916249</v>
      </c>
      <c r="S31" s="19"/>
      <c r="T31" s="69"/>
    </row>
    <row r="32" spans="1:21" ht="17.25" customHeight="1">
      <c r="A32" s="68" t="s">
        <v>86</v>
      </c>
      <c r="B32" s="15" t="s">
        <v>29</v>
      </c>
      <c r="C32" s="15"/>
      <c r="D32" s="16">
        <f>Мира1!D34</f>
        <v>1.038245052633883E-2</v>
      </c>
      <c r="E32" s="32">
        <f>'2'!D34</f>
        <v>0</v>
      </c>
      <c r="F32" s="32">
        <f>'3'!D34</f>
        <v>1.0336027765210554E-2</v>
      </c>
      <c r="G32" s="32">
        <f>'4'!D34</f>
        <v>1.0671218048190838E-2</v>
      </c>
      <c r="H32" s="32">
        <f>'5'!D34</f>
        <v>1.0783219170562521E-2</v>
      </c>
      <c r="I32" s="32">
        <f>'6'!D34</f>
        <v>1.8896906032636929E-2</v>
      </c>
      <c r="J32" s="32">
        <f>'7'!D34</f>
        <v>2.3757686665786315E-2</v>
      </c>
      <c r="K32" s="32">
        <f>'8'!D34</f>
        <v>1.4467042851845987E-2</v>
      </c>
      <c r="L32" s="32">
        <f>'9'!D34</f>
        <v>1.0754373620327244E-2</v>
      </c>
      <c r="M32" s="32">
        <f>'Строителей 2'!D34</f>
        <v>2.3697105173647776E-2</v>
      </c>
      <c r="N32" s="32">
        <f>стр.5!D34</f>
        <v>5.1576363446883986E-3</v>
      </c>
      <c r="O32" s="32">
        <f>Стр.7!D34</f>
        <v>1.9842511671153137E-2</v>
      </c>
      <c r="P32" s="32">
        <f>Стр.8А!D34</f>
        <v>5.2382791971206287E-2</v>
      </c>
      <c r="Q32" s="32">
        <f>Стр.9!D34</f>
        <v>1.063122061115406E-2</v>
      </c>
      <c r="R32" s="32">
        <f>Стр.10!D34</f>
        <v>1.3398554510458115E-2</v>
      </c>
      <c r="S32" s="19"/>
      <c r="T32" s="69"/>
    </row>
    <row r="33" spans="1:20" ht="18" customHeight="1">
      <c r="A33" s="68" t="s">
        <v>87</v>
      </c>
      <c r="B33" s="15" t="s">
        <v>30</v>
      </c>
      <c r="C33" s="15"/>
      <c r="D33" s="16">
        <f>Мира1!D35</f>
        <v>0</v>
      </c>
      <c r="E33" s="32">
        <f>'2'!D35</f>
        <v>0</v>
      </c>
      <c r="F33" s="32">
        <f>'3'!D35</f>
        <v>0</v>
      </c>
      <c r="G33" s="32">
        <f>'4'!D35</f>
        <v>0</v>
      </c>
      <c r="H33" s="32">
        <f>'5'!D35</f>
        <v>0</v>
      </c>
      <c r="I33" s="32">
        <f>'6'!D35</f>
        <v>0</v>
      </c>
      <c r="J33" s="32">
        <f>'7'!D35</f>
        <v>0</v>
      </c>
      <c r="K33" s="32">
        <f>'8'!D35</f>
        <v>0</v>
      </c>
      <c r="L33" s="32">
        <f>'9'!D35</f>
        <v>0</v>
      </c>
      <c r="M33" s="32">
        <f>'Строителей 2'!D35</f>
        <v>0</v>
      </c>
      <c r="N33" s="32">
        <f>стр.5!D35</f>
        <v>0</v>
      </c>
      <c r="O33" s="32">
        <f>Стр.7!D35</f>
        <v>0</v>
      </c>
      <c r="P33" s="32">
        <f>Стр.8А!D35</f>
        <v>0</v>
      </c>
      <c r="Q33" s="32">
        <f>Стр.9!D35</f>
        <v>0</v>
      </c>
      <c r="R33" s="32">
        <f>Стр.10!D35</f>
        <v>0</v>
      </c>
      <c r="S33" s="19"/>
      <c r="T33" s="69"/>
    </row>
    <row r="34" spans="1:20" ht="17.25" customHeight="1">
      <c r="A34" s="68" t="s">
        <v>88</v>
      </c>
      <c r="B34" s="15" t="s">
        <v>31</v>
      </c>
      <c r="C34" s="15"/>
      <c r="D34" s="16">
        <f>Мира1!D36</f>
        <v>0.67953550114506756</v>
      </c>
      <c r="E34" s="32">
        <f>'2'!D36</f>
        <v>0.90129091525342897</v>
      </c>
      <c r="F34" s="32">
        <f>'3'!D36</f>
        <v>1.0147456695502963</v>
      </c>
      <c r="G34" s="32">
        <f>'4'!D36</f>
        <v>0.69843544987858863</v>
      </c>
      <c r="H34" s="32">
        <f>'5'!D36</f>
        <v>0.47051064514658641</v>
      </c>
      <c r="I34" s="32">
        <f>'6'!D36</f>
        <v>0.92760749100631668</v>
      </c>
      <c r="J34" s="32">
        <f>'7'!D36</f>
        <v>0.93297000396160812</v>
      </c>
      <c r="K34" s="32">
        <f>'8'!D36</f>
        <v>0.71015526557122399</v>
      </c>
      <c r="L34" s="32">
        <f>'9'!D36</f>
        <v>0.70387801502651437</v>
      </c>
      <c r="M34" s="32">
        <f>'Строителей 2'!D36</f>
        <v>0.25849748732265365</v>
      </c>
      <c r="N34" s="32">
        <f>стр.5!D36</f>
        <v>0.50635401382178469</v>
      </c>
      <c r="O34" s="32">
        <f>Стр.7!D36</f>
        <v>0.43290008391974016</v>
      </c>
      <c r="P34" s="32">
        <f>Стр.8А!D36</f>
        <v>0.68569489839088693</v>
      </c>
      <c r="Q34" s="32">
        <f>Стр.9!D36</f>
        <v>0.83498112212996256</v>
      </c>
      <c r="R34" s="32">
        <f>Стр.10!D36</f>
        <v>1.052328842496604</v>
      </c>
      <c r="S34" s="19"/>
      <c r="T34" s="69"/>
    </row>
    <row r="35" spans="1:20" ht="15" customHeight="1">
      <c r="A35" s="68" t="s">
        <v>89</v>
      </c>
      <c r="B35" s="15" t="s">
        <v>32</v>
      </c>
      <c r="C35" s="15"/>
      <c r="D35" s="16">
        <f>Мира1!D37</f>
        <v>0</v>
      </c>
      <c r="E35" s="32">
        <f>'2'!D37</f>
        <v>0</v>
      </c>
      <c r="F35" s="32">
        <f>'3'!D37</f>
        <v>0</v>
      </c>
      <c r="G35" s="32">
        <f>'4'!D37</f>
        <v>0</v>
      </c>
      <c r="H35" s="32">
        <f>'5'!D37</f>
        <v>0</v>
      </c>
      <c r="I35" s="32">
        <f>'6'!D37</f>
        <v>0</v>
      </c>
      <c r="J35" s="32">
        <f>'7'!D37</f>
        <v>0</v>
      </c>
      <c r="K35" s="32">
        <f>'8'!D37</f>
        <v>0</v>
      </c>
      <c r="L35" s="32">
        <f>'9'!D37</f>
        <v>0</v>
      </c>
      <c r="M35" s="32">
        <f>'Строителей 2'!D37</f>
        <v>0</v>
      </c>
      <c r="N35" s="32">
        <f>стр.5!D37</f>
        <v>0</v>
      </c>
      <c r="O35" s="32">
        <f>Стр.7!D37</f>
        <v>0</v>
      </c>
      <c r="P35" s="32">
        <f>Стр.8А!D37</f>
        <v>0</v>
      </c>
      <c r="Q35" s="32">
        <f>Стр.9!D37</f>
        <v>0</v>
      </c>
      <c r="R35" s="32">
        <f>Стр.10!D37</f>
        <v>0</v>
      </c>
      <c r="S35" s="19"/>
      <c r="T35" s="69"/>
    </row>
    <row r="36" spans="1:20" ht="15.75" customHeight="1">
      <c r="A36" s="68" t="s">
        <v>90</v>
      </c>
      <c r="B36" s="15" t="s">
        <v>33</v>
      </c>
      <c r="C36" s="15"/>
      <c r="D36" s="16">
        <f>Мира1!D38</f>
        <v>0</v>
      </c>
      <c r="E36" s="32">
        <f>'2'!D38</f>
        <v>0</v>
      </c>
      <c r="F36" s="32">
        <f>'3'!D38</f>
        <v>0</v>
      </c>
      <c r="G36" s="32">
        <f>'4'!D38</f>
        <v>0</v>
      </c>
      <c r="H36" s="32">
        <f>'5'!D38</f>
        <v>0</v>
      </c>
      <c r="I36" s="32">
        <f>'6'!D38</f>
        <v>0</v>
      </c>
      <c r="J36" s="32">
        <f>'7'!D38</f>
        <v>0</v>
      </c>
      <c r="K36" s="32">
        <f>'8'!D38</f>
        <v>0</v>
      </c>
      <c r="L36" s="32">
        <f>'9'!D38</f>
        <v>0</v>
      </c>
      <c r="M36" s="32">
        <f>'Строителей 2'!D38</f>
        <v>0</v>
      </c>
      <c r="N36" s="32">
        <f>стр.5!D38</f>
        <v>0</v>
      </c>
      <c r="O36" s="32">
        <f>Стр.7!D38</f>
        <v>0</v>
      </c>
      <c r="P36" s="32">
        <f>Стр.8А!D38</f>
        <v>0</v>
      </c>
      <c r="Q36" s="32">
        <f>Стр.9!D38</f>
        <v>0</v>
      </c>
      <c r="R36" s="32">
        <f>Стр.10!D38</f>
        <v>0</v>
      </c>
      <c r="S36" s="19"/>
      <c r="T36" s="69"/>
    </row>
    <row r="37" spans="1:20" ht="16.5" customHeight="1">
      <c r="A37" s="68" t="s">
        <v>91</v>
      </c>
      <c r="B37" s="15" t="s">
        <v>34</v>
      </c>
      <c r="C37" s="15"/>
      <c r="D37" s="16">
        <f>Мира1!D39</f>
        <v>0.67953550114506756</v>
      </c>
      <c r="E37" s="32">
        <f>'2'!D39</f>
        <v>0.45064545762671493</v>
      </c>
      <c r="F37" s="32">
        <f>'3'!D39</f>
        <v>0.67649711303353133</v>
      </c>
      <c r="G37" s="32">
        <f>'4'!D39</f>
        <v>0.46562363325239225</v>
      </c>
      <c r="H37" s="32">
        <f>'5'!D39</f>
        <v>0.35288298385993988</v>
      </c>
      <c r="I37" s="32">
        <f>'6'!D39</f>
        <v>0.46380374550315889</v>
      </c>
      <c r="J37" s="32">
        <f>'7'!D39</f>
        <v>0.46648500198080461</v>
      </c>
      <c r="K37" s="32">
        <f>'8'!D39</f>
        <v>0.35507763278561194</v>
      </c>
      <c r="L37" s="32">
        <f>'9'!D39</f>
        <v>0.58656501252209581</v>
      </c>
      <c r="M37" s="32">
        <f>'Строителей 2'!D39</f>
        <v>0.51699497464530741</v>
      </c>
      <c r="N37" s="32">
        <f>стр.5!D39</f>
        <v>0.33756934254785631</v>
      </c>
      <c r="O37" s="32">
        <f>Стр.7!D39</f>
        <v>0.25974005035184422</v>
      </c>
      <c r="P37" s="32">
        <f>Стр.8А!D39</f>
        <v>0.41141693903453236</v>
      </c>
      <c r="Q37" s="32">
        <f>Стр.9!D39</f>
        <v>0</v>
      </c>
      <c r="R37" s="32">
        <f>Стр.10!D39</f>
        <v>0.26308221062415088</v>
      </c>
      <c r="S37" s="19"/>
      <c r="T37" s="69"/>
    </row>
    <row r="38" spans="1:20" ht="16.5" customHeight="1">
      <c r="A38" s="68" t="s">
        <v>92</v>
      </c>
      <c r="B38" s="15" t="s">
        <v>35</v>
      </c>
      <c r="C38" s="15"/>
      <c r="D38" s="16">
        <f>Мира1!D40</f>
        <v>0.49077563971588195</v>
      </c>
      <c r="E38" s="32">
        <f>'2'!D40</f>
        <v>0.65093232768303244</v>
      </c>
      <c r="F38" s="32">
        <f>'3'!D40</f>
        <v>0.97716249660398968</v>
      </c>
      <c r="G38" s="32">
        <f>'4'!D40</f>
        <v>0.67256747025345509</v>
      </c>
      <c r="H38" s="32">
        <f>'5'!D40</f>
        <v>0.50971986557546878</v>
      </c>
      <c r="I38" s="32">
        <f>'6'!D40</f>
        <v>0.66993874350456251</v>
      </c>
      <c r="J38" s="32">
        <f>'7'!D40</f>
        <v>0.67381166952782845</v>
      </c>
      <c r="K38" s="32">
        <f>'8'!D40</f>
        <v>0.51288991402366158</v>
      </c>
      <c r="L38" s="32">
        <f>'9'!D40</f>
        <v>0.84726057364302731</v>
      </c>
      <c r="M38" s="32">
        <f>'Строителей 2'!D40</f>
        <v>0.74677051893211155</v>
      </c>
      <c r="N38" s="32">
        <f>стр.5!D40</f>
        <v>0.48760016145801438</v>
      </c>
      <c r="O38" s="32">
        <f>Стр.7!D40</f>
        <v>0.37518007273044057</v>
      </c>
      <c r="P38" s="32">
        <f>Стр.8А!D40</f>
        <v>0.49522409328230615</v>
      </c>
      <c r="Q38" s="32">
        <f>Стр.9!D40</f>
        <v>0.36182515292298284</v>
      </c>
      <c r="R38" s="32">
        <f>Стр.10!D40</f>
        <v>0.76001527513643696</v>
      </c>
      <c r="S38" s="19"/>
      <c r="T38" s="69"/>
    </row>
    <row r="39" spans="1:20" ht="15.75" customHeight="1">
      <c r="A39" s="68" t="s">
        <v>93</v>
      </c>
      <c r="B39" s="15" t="s">
        <v>36</v>
      </c>
      <c r="C39" s="15"/>
      <c r="D39" s="16">
        <f>Мира1!D41</f>
        <v>0.67953550114506756</v>
      </c>
      <c r="E39" s="32">
        <f>'2'!D41</f>
        <v>0.90129091525342897</v>
      </c>
      <c r="F39" s="32">
        <f>'3'!D41</f>
        <v>1.3529942260670627</v>
      </c>
      <c r="G39" s="32">
        <f>'4'!D41</f>
        <v>0.93124726650478351</v>
      </c>
      <c r="H39" s="32">
        <f>'5'!D41</f>
        <v>0.70576596771988009</v>
      </c>
      <c r="I39" s="32">
        <f>'6'!D41</f>
        <v>0.92760749100631668</v>
      </c>
      <c r="J39" s="32">
        <f>'7'!D41</f>
        <v>0.93297000396160812</v>
      </c>
      <c r="K39" s="32">
        <f>'8'!D41</f>
        <v>0.71015526557122399</v>
      </c>
      <c r="L39" s="32">
        <f>'9'!D41</f>
        <v>1.1731300250441901</v>
      </c>
      <c r="M39" s="32">
        <f>'Строителей 2'!D41</f>
        <v>1.0339899492906148</v>
      </c>
      <c r="N39" s="32">
        <f>стр.5!D41</f>
        <v>0.67513868509571184</v>
      </c>
      <c r="O39" s="32">
        <f>Стр.7!D41</f>
        <v>0.51948010070368744</v>
      </c>
      <c r="P39" s="32">
        <f>Стр.8А!D41</f>
        <v>0.82283387806906294</v>
      </c>
      <c r="Q39" s="32">
        <f>Стр.9!D41</f>
        <v>0.50098867327797669</v>
      </c>
      <c r="R39" s="32">
        <f>Стр.10!D41</f>
        <v>0.52616442124830198</v>
      </c>
      <c r="S39" s="19"/>
      <c r="T39" s="69"/>
    </row>
    <row r="40" spans="1:20" ht="16.5" customHeight="1">
      <c r="A40" s="68" t="s">
        <v>94</v>
      </c>
      <c r="B40" s="15" t="s">
        <v>37</v>
      </c>
      <c r="C40" s="15"/>
      <c r="D40" s="16">
        <f>Мира1!D42</f>
        <v>0</v>
      </c>
      <c r="E40" s="32">
        <f>'2'!D42</f>
        <v>0</v>
      </c>
      <c r="F40" s="32">
        <f>'3'!D42</f>
        <v>0</v>
      </c>
      <c r="G40" s="32">
        <f>'4'!D42</f>
        <v>0</v>
      </c>
      <c r="H40" s="32">
        <f>'5'!D42</f>
        <v>0</v>
      </c>
      <c r="I40" s="32">
        <f>'6'!D42</f>
        <v>0</v>
      </c>
      <c r="J40" s="32">
        <f>'7'!D42</f>
        <v>0</v>
      </c>
      <c r="K40" s="32">
        <f>'8'!D42</f>
        <v>0</v>
      </c>
      <c r="L40" s="32">
        <f>'9'!D42</f>
        <v>0</v>
      </c>
      <c r="M40" s="32">
        <f>'Строителей 2'!D42</f>
        <v>0</v>
      </c>
      <c r="N40" s="32">
        <f>стр.5!D42</f>
        <v>0</v>
      </c>
      <c r="O40" s="32">
        <f>Стр.7!D42</f>
        <v>0</v>
      </c>
      <c r="P40" s="32">
        <f>Стр.8А!D42</f>
        <v>0</v>
      </c>
      <c r="Q40" s="32">
        <f>Стр.9!D42</f>
        <v>0</v>
      </c>
      <c r="R40" s="32">
        <f>Стр.10!D42</f>
        <v>0</v>
      </c>
      <c r="S40" s="19"/>
      <c r="T40" s="69"/>
    </row>
    <row r="41" spans="1:20" ht="16.5" customHeight="1">
      <c r="A41" s="68" t="s">
        <v>95</v>
      </c>
      <c r="B41" s="15" t="s">
        <v>38</v>
      </c>
      <c r="C41" s="15"/>
      <c r="D41" s="16">
        <f>Мира1!D43</f>
        <v>0</v>
      </c>
      <c r="E41" s="32">
        <f>'2'!D43</f>
        <v>0</v>
      </c>
      <c r="F41" s="32">
        <f>'3'!D43</f>
        <v>0</v>
      </c>
      <c r="G41" s="32">
        <f>'4'!D43</f>
        <v>0</v>
      </c>
      <c r="H41" s="32">
        <f>'5'!D43</f>
        <v>0</v>
      </c>
      <c r="I41" s="32">
        <f>'6'!D43</f>
        <v>0</v>
      </c>
      <c r="J41" s="32">
        <f>'7'!D43</f>
        <v>0</v>
      </c>
      <c r="K41" s="32">
        <f>'8'!D43</f>
        <v>0</v>
      </c>
      <c r="L41" s="32">
        <f>'9'!D43</f>
        <v>0</v>
      </c>
      <c r="M41" s="32">
        <f>'Строителей 2'!D43</f>
        <v>0</v>
      </c>
      <c r="N41" s="32">
        <f>стр.5!D43</f>
        <v>0</v>
      </c>
      <c r="O41" s="32">
        <f>Стр.7!D43</f>
        <v>0</v>
      </c>
      <c r="P41" s="32">
        <f>Стр.8А!D43</f>
        <v>0</v>
      </c>
      <c r="Q41" s="32">
        <f>Стр.9!D43</f>
        <v>0</v>
      </c>
      <c r="R41" s="32">
        <f>Стр.10!D43</f>
        <v>0</v>
      </c>
      <c r="S41" s="19"/>
      <c r="T41" s="69"/>
    </row>
    <row r="42" spans="1:20" ht="12.75" customHeight="1">
      <c r="A42" s="68" t="s">
        <v>96</v>
      </c>
      <c r="B42" s="15" t="s">
        <v>39</v>
      </c>
      <c r="C42" s="15"/>
      <c r="D42" s="16">
        <f>Мира1!D44</f>
        <v>0</v>
      </c>
      <c r="E42" s="32">
        <f>'2'!D44</f>
        <v>0</v>
      </c>
      <c r="F42" s="32">
        <f>'3'!D44</f>
        <v>0</v>
      </c>
      <c r="G42" s="32">
        <f>'4'!D44</f>
        <v>0</v>
      </c>
      <c r="H42" s="32">
        <f>'5'!D44</f>
        <v>0</v>
      </c>
      <c r="I42" s="32">
        <f>'6'!D44</f>
        <v>0</v>
      </c>
      <c r="J42" s="32">
        <f>'7'!D44</f>
        <v>0</v>
      </c>
      <c r="K42" s="32">
        <f>'8'!D44</f>
        <v>0</v>
      </c>
      <c r="L42" s="32">
        <f>'9'!D44</f>
        <v>0</v>
      </c>
      <c r="M42" s="32">
        <f>'Строителей 2'!D44</f>
        <v>0</v>
      </c>
      <c r="N42" s="32">
        <f>стр.5!D44</f>
        <v>0</v>
      </c>
      <c r="O42" s="32">
        <f>Стр.7!D44</f>
        <v>0</v>
      </c>
      <c r="P42" s="32">
        <f>Стр.8А!D44</f>
        <v>0</v>
      </c>
      <c r="Q42" s="32">
        <f>Стр.9!D44</f>
        <v>0</v>
      </c>
      <c r="R42" s="32">
        <f>Стр.10!D44</f>
        <v>0</v>
      </c>
      <c r="S42" s="19"/>
      <c r="T42" s="69"/>
    </row>
    <row r="43" spans="1:20" ht="25.5" customHeight="1">
      <c r="A43" s="68" t="s">
        <v>97</v>
      </c>
      <c r="B43" s="15" t="s">
        <v>40</v>
      </c>
      <c r="C43" s="15"/>
      <c r="D43" s="16">
        <f>Мира1!D45</f>
        <v>0.30201577828669651</v>
      </c>
      <c r="E43" s="32">
        <f>'2'!D45</f>
        <v>0.15021515254223833</v>
      </c>
      <c r="F43" s="32">
        <f>'3'!D45</f>
        <v>0.30066538357045819</v>
      </c>
      <c r="G43" s="32">
        <f>'4'!D45</f>
        <v>0.15520787775079742</v>
      </c>
      <c r="H43" s="32">
        <f>'5'!D45</f>
        <v>0.15683688171552881</v>
      </c>
      <c r="I43" s="32">
        <f>'6'!D45</f>
        <v>0.30920249700210589</v>
      </c>
      <c r="J43" s="32">
        <f>'7'!D45</f>
        <v>0.23324250099040231</v>
      </c>
      <c r="K43" s="32">
        <f>'8'!D45</f>
        <v>0.23671842185707456</v>
      </c>
      <c r="L43" s="32">
        <f>'9'!D45</f>
        <v>0.23462600500883804</v>
      </c>
      <c r="M43" s="32">
        <f>'Строителей 2'!D45</f>
        <v>8.6165829107551217E-2</v>
      </c>
      <c r="N43" s="32">
        <f>стр.5!D45</f>
        <v>0.14065389272827347</v>
      </c>
      <c r="O43" s="32">
        <f>Стр.7!D45</f>
        <v>0.14430002797324662</v>
      </c>
      <c r="P43" s="32">
        <f>Стр.8А!D45</f>
        <v>0.22856496613029545</v>
      </c>
      <c r="Q43" s="32">
        <f>Стр.9!D45</f>
        <v>0</v>
      </c>
      <c r="R43" s="32">
        <f>Стр.10!D45</f>
        <v>0.7015525616644025</v>
      </c>
      <c r="S43" s="19"/>
      <c r="T43" s="69"/>
    </row>
    <row r="44" spans="1:20" ht="22.5" customHeight="1">
      <c r="A44" s="68" t="s">
        <v>98</v>
      </c>
      <c r="B44" s="15" t="s">
        <v>41</v>
      </c>
      <c r="C44" s="15"/>
      <c r="D44" s="16">
        <f>Мира1!D46</f>
        <v>2.2651183371502237E-2</v>
      </c>
      <c r="E44" s="32">
        <f>'2'!D46</f>
        <v>2.2532272881335746E-2</v>
      </c>
      <c r="F44" s="32">
        <f>'3'!D46</f>
        <v>2.254990376778436E-2</v>
      </c>
      <c r="G44" s="32">
        <f>'4'!D46</f>
        <v>2.328118166261961E-2</v>
      </c>
      <c r="H44" s="32">
        <f>'5'!D46</f>
        <v>2.3525532257329316E-2</v>
      </c>
      <c r="I44" s="32">
        <f>'6'!D46</f>
        <v>2.3190187275157939E-2</v>
      </c>
      <c r="J44" s="32">
        <f>'7'!D46</f>
        <v>3.4986375148560352E-2</v>
      </c>
      <c r="K44" s="32">
        <f>'8'!D46</f>
        <v>2.3671842185707451E-2</v>
      </c>
      <c r="L44" s="32">
        <f>'9'!D46</f>
        <v>2.3462600500883803E-2</v>
      </c>
      <c r="M44" s="32">
        <f>'Строителей 2'!D46</f>
        <v>5.169949746453073E-2</v>
      </c>
      <c r="N44" s="32">
        <f>стр.5!D46</f>
        <v>1.6878467127392813E-2</v>
      </c>
      <c r="O44" s="32">
        <f>Стр.7!D46</f>
        <v>4.3290008391974021E-2</v>
      </c>
      <c r="P44" s="32">
        <f>Стр.8А!D46</f>
        <v>6.8569489839088685E-2</v>
      </c>
      <c r="Q44" s="32">
        <f>Стр.9!D46</f>
        <v>4.1749056106498122E-2</v>
      </c>
      <c r="R44" s="32">
        <f>Стр.10!D46</f>
        <v>5.261644212483018E-2</v>
      </c>
      <c r="S44" s="19"/>
      <c r="T44" s="69"/>
    </row>
    <row r="45" spans="1:20" ht="13.5" customHeight="1">
      <c r="A45" s="68" t="s">
        <v>99</v>
      </c>
      <c r="B45" s="15" t="s">
        <v>42</v>
      </c>
      <c r="C45" s="15"/>
      <c r="D45" s="16">
        <f>Мира1!D47</f>
        <v>3.5235174133447893E-2</v>
      </c>
      <c r="E45" s="32">
        <f>'2'!D47</f>
        <v>3.5050202259855577E-2</v>
      </c>
      <c r="F45" s="32">
        <f>'3'!D47</f>
        <v>3.507762808322009E-2</v>
      </c>
      <c r="G45" s="32">
        <f>'4'!D47</f>
        <v>3.6215171475186027E-2</v>
      </c>
      <c r="H45" s="32">
        <f>'5'!D47</f>
        <v>3.6595272400290021E-2</v>
      </c>
      <c r="I45" s="32">
        <f>'6'!D47</f>
        <v>3.6073624650245655E-2</v>
      </c>
      <c r="J45" s="32">
        <f>'7'!D47</f>
        <v>3.6282166820729211E-2</v>
      </c>
      <c r="K45" s="32">
        <f>'8'!D47</f>
        <v>3.6822865622211563E-2</v>
      </c>
      <c r="L45" s="32">
        <f>'9'!D47</f>
        <v>3.6497378556930325E-2</v>
      </c>
      <c r="M45" s="32">
        <f>'Строителей 2'!D47</f>
        <v>8.0421440500381067E-2</v>
      </c>
      <c r="N45" s="32">
        <f>стр.5!D47</f>
        <v>2.6255393309277689E-2</v>
      </c>
      <c r="O45" s="32">
        <f>Стр.7!D47</f>
        <v>6.7340013054181747E-2</v>
      </c>
      <c r="P45" s="32">
        <f>Стр.8А!D47</f>
        <v>0.10666365086080454</v>
      </c>
      <c r="Q45" s="32">
        <f>Стр.9!D47</f>
        <v>6.4942976165663691E-2</v>
      </c>
      <c r="R45" s="32">
        <f>Стр.10!D47</f>
        <v>8.1847798860846879E-2</v>
      </c>
      <c r="S45" s="19"/>
      <c r="T45" s="69"/>
    </row>
    <row r="46" spans="1:20" ht="13.5" customHeight="1">
      <c r="A46" s="68" t="s">
        <v>100</v>
      </c>
      <c r="B46" s="15" t="s">
        <v>43</v>
      </c>
      <c r="C46" s="15"/>
      <c r="D46" s="16">
        <f>Мира1!D48</f>
        <v>0.18120946697201837</v>
      </c>
      <c r="E46" s="32">
        <f>'2'!D48</f>
        <v>9.0129091525342916E-2</v>
      </c>
      <c r="F46" s="32">
        <f>'3'!D48</f>
        <v>0.18039923014227541</v>
      </c>
      <c r="G46" s="32">
        <f>'4'!D48</f>
        <v>9.3124726650478371E-2</v>
      </c>
      <c r="H46" s="32">
        <f>'5'!D48</f>
        <v>9.4102129029317194E-2</v>
      </c>
      <c r="I46" s="32">
        <f>'6'!D48</f>
        <v>0.18552149820126404</v>
      </c>
      <c r="J46" s="32">
        <f>'7'!D48</f>
        <v>0.13994550059424143</v>
      </c>
      <c r="K46" s="32">
        <f>'8'!D48</f>
        <v>0.14203105311424477</v>
      </c>
      <c r="L46" s="32">
        <f>'9'!D48</f>
        <v>0.14077560300530287</v>
      </c>
      <c r="M46" s="32">
        <f>'Строителей 2'!D48</f>
        <v>5.169949746453073E-2</v>
      </c>
      <c r="N46" s="32">
        <f>стр.5!D48</f>
        <v>0.10127080276435692</v>
      </c>
      <c r="O46" s="32">
        <f>Стр.7!D48</f>
        <v>8.6580016783948055E-2</v>
      </c>
      <c r="P46" s="32">
        <f>Стр.8А!D48</f>
        <v>0.27427795935635452</v>
      </c>
      <c r="Q46" s="32">
        <f>Стр.9!D48</f>
        <v>8.3498112212996259E-2</v>
      </c>
      <c r="R46" s="32">
        <f>Стр.10!D48</f>
        <v>0.42093153699864261</v>
      </c>
      <c r="S46" s="19"/>
      <c r="T46" s="69"/>
    </row>
    <row r="47" spans="1:20" ht="13.5" customHeight="1">
      <c r="A47" s="68" t="s">
        <v>101</v>
      </c>
      <c r="B47" s="15" t="s">
        <v>44</v>
      </c>
      <c r="C47" s="15"/>
      <c r="D47" s="16">
        <f>Мира1!D49</f>
        <v>0.2718142004580264</v>
      </c>
      <c r="E47" s="32">
        <f>'2'!D49</f>
        <v>0.13519363728801453</v>
      </c>
      <c r="F47" s="32">
        <f>'3'!D49</f>
        <v>0.27059884521341193</v>
      </c>
      <c r="G47" s="32">
        <f>'4'!D49</f>
        <v>0.13968708997571772</v>
      </c>
      <c r="H47" s="32">
        <f>'5'!D49</f>
        <v>0.14115319354397599</v>
      </c>
      <c r="I47" s="32">
        <f>'6'!D49</f>
        <v>0.27828224730189483</v>
      </c>
      <c r="J47" s="32">
        <f>'7'!D49</f>
        <v>0.20991825089136237</v>
      </c>
      <c r="K47" s="32">
        <f>'8'!D49</f>
        <v>0.21304657967136739</v>
      </c>
      <c r="L47" s="32">
        <f>'9'!D49</f>
        <v>0.21116340450795454</v>
      </c>
      <c r="M47" s="32">
        <f>'Строителей 2'!D49</f>
        <v>7.7549246196796123E-2</v>
      </c>
      <c r="N47" s="32">
        <f>стр.5!D49</f>
        <v>0.15190620414653558</v>
      </c>
      <c r="O47" s="32">
        <f>Стр.7!D49</f>
        <v>0.12987002517592211</v>
      </c>
      <c r="P47" s="32">
        <f>Стр.8А!D49</f>
        <v>0.20570846951726618</v>
      </c>
      <c r="Q47" s="32">
        <f>Стр.9!D49</f>
        <v>0.12524716831949442</v>
      </c>
      <c r="R47" s="32">
        <f>Стр.10!D49</f>
        <v>0.31569865274898129</v>
      </c>
      <c r="S47" s="19"/>
      <c r="T47" s="69"/>
    </row>
    <row r="48" spans="1:20">
      <c r="A48" s="68" t="s">
        <v>102</v>
      </c>
      <c r="B48" s="15" t="s">
        <v>45</v>
      </c>
      <c r="C48" s="15"/>
      <c r="D48" s="16">
        <f>Мира1!D50</f>
        <v>4.705901465818399E-2</v>
      </c>
      <c r="E48" s="32">
        <f>'2'!D50</f>
        <v>4.6811971913971469E-2</v>
      </c>
      <c r="F48" s="32">
        <f>'3'!D50</f>
        <v>4.6848600999976148E-2</v>
      </c>
      <c r="G48" s="32">
        <f>'4'!D50</f>
        <v>4.8367868960852461E-2</v>
      </c>
      <c r="H48" s="32">
        <f>'5'!D50</f>
        <v>4.8875520063648585E-2</v>
      </c>
      <c r="I48" s="32">
        <f>'6'!D50</f>
        <v>4.8178823375765789E-2</v>
      </c>
      <c r="J48" s="32">
        <f>'7'!D50</f>
        <v>4.8457345883430064E-2</v>
      </c>
      <c r="K48" s="32">
        <f>'8'!D50</f>
        <v>4.9179486569559561E-2</v>
      </c>
      <c r="L48" s="32">
        <f>'9'!D50</f>
        <v>4.8744776057895629E-2</v>
      </c>
      <c r="M48" s="32">
        <f>'Строителей 2'!D50</f>
        <v>0.10740840198508113</v>
      </c>
      <c r="N48" s="32">
        <f>стр.5!D50</f>
        <v>3.5065895627994191E-2</v>
      </c>
      <c r="O48" s="32">
        <f>Стр.7!D50</f>
        <v>8.9937249902529312E-2</v>
      </c>
      <c r="P48" s="32">
        <f>Стр.8А!D50</f>
        <v>0.14245669087212326</v>
      </c>
      <c r="Q48" s="32">
        <f>Стр.9!D50</f>
        <v>6.9388672938044141E-2</v>
      </c>
      <c r="R48" s="32">
        <f>Стр.10!D50</f>
        <v>0.13117608279993323</v>
      </c>
      <c r="S48" s="19"/>
      <c r="T48" s="69"/>
    </row>
    <row r="49" spans="1:20" ht="15.75" customHeight="1">
      <c r="A49" s="68" t="s">
        <v>103</v>
      </c>
      <c r="B49" s="15" t="s">
        <v>46</v>
      </c>
      <c r="C49" s="15"/>
      <c r="D49" s="16">
        <f>Мира1!D51</f>
        <v>9.411802931636808E-3</v>
      </c>
      <c r="E49" s="32">
        <f>'2'!D51</f>
        <v>9.3623943827943062E-3</v>
      </c>
      <c r="F49" s="32">
        <f>'3'!D51</f>
        <v>9.3697201999952406E-3</v>
      </c>
      <c r="G49" s="32">
        <f>'4'!D51</f>
        <v>9.6735737921705041E-3</v>
      </c>
      <c r="H49" s="32">
        <f>'5'!D51</f>
        <v>9.7751040127297285E-3</v>
      </c>
      <c r="I49" s="32">
        <f>'6'!D51</f>
        <v>9.6357646751531693E-3</v>
      </c>
      <c r="J49" s="32">
        <f>'7'!D51</f>
        <v>9.6914691766860246E-3</v>
      </c>
      <c r="K49" s="32">
        <f>'8'!D51</f>
        <v>9.8358973139119239E-3</v>
      </c>
      <c r="L49" s="32">
        <f>'9'!D51</f>
        <v>9.748955211579138E-3</v>
      </c>
      <c r="M49" s="32">
        <f>'Строителей 2'!D51</f>
        <v>2.1481680397016256E-2</v>
      </c>
      <c r="N49" s="32">
        <f>стр.5!D51</f>
        <v>4.2079074753593034E-3</v>
      </c>
      <c r="O49" s="32">
        <f>Стр.7!D51</f>
        <v>4.4968624951264666E-3</v>
      </c>
      <c r="P49" s="32">
        <f>Стр.8А!D51</f>
        <v>7.1228345436061642E-3</v>
      </c>
      <c r="Q49" s="32">
        <f>Стр.9!D51</f>
        <v>4.3367920586277597E-3</v>
      </c>
      <c r="R49" s="32">
        <f>Стр.10!D51</f>
        <v>1.0931340233327766E-2</v>
      </c>
      <c r="S49" s="19"/>
      <c r="T49" s="69"/>
    </row>
    <row r="50" spans="1:20" ht="14.25" customHeight="1">
      <c r="A50" s="68" t="s">
        <v>104</v>
      </c>
      <c r="B50" s="15" t="s">
        <v>47</v>
      </c>
      <c r="C50" s="15"/>
      <c r="D50" s="16">
        <f>Мира1!D52</f>
        <v>0.18551520473142824</v>
      </c>
      <c r="E50" s="32">
        <f>'2'!D52</f>
        <v>0.18551520473142802</v>
      </c>
      <c r="F50" s="32">
        <f>'3'!D52</f>
        <v>0.18551520473142838</v>
      </c>
      <c r="G50" s="32">
        <f>'4'!D52</f>
        <v>0.18551520473142816</v>
      </c>
      <c r="H50" s="32">
        <f>'5'!D52</f>
        <v>0.18551520473142857</v>
      </c>
      <c r="I50" s="32">
        <f>'6'!D52</f>
        <v>0.18551520473142794</v>
      </c>
      <c r="J50" s="32">
        <f>'7'!D52</f>
        <v>0.18551520473142849</v>
      </c>
      <c r="K50" s="32">
        <f>'8'!D52</f>
        <v>0.18551520473142846</v>
      </c>
      <c r="L50" s="32">
        <f>'9'!D52</f>
        <v>0.18551520473142882</v>
      </c>
      <c r="M50" s="32">
        <f>'Строителей 2'!D52</f>
        <v>0.18551520473142877</v>
      </c>
      <c r="N50" s="32">
        <f>стр.5!D52</f>
        <v>0.18551520473142849</v>
      </c>
      <c r="O50" s="32">
        <f>Стр.7!D52</f>
        <v>0.18551520473142882</v>
      </c>
      <c r="P50" s="32">
        <f>Стр.8А!D52</f>
        <v>0.18551520473142816</v>
      </c>
      <c r="Q50" s="32">
        <f>Стр.9!D52</f>
        <v>0.1855152047314276</v>
      </c>
      <c r="R50" s="32">
        <f>Стр.10!D52</f>
        <v>0.18551520473142868</v>
      </c>
      <c r="S50" s="19"/>
      <c r="T50" s="69"/>
    </row>
    <row r="51" spans="1:20" ht="13.5" customHeight="1">
      <c r="A51" s="68" t="s">
        <v>105</v>
      </c>
      <c r="B51" s="15" t="s">
        <v>48</v>
      </c>
      <c r="C51" s="15"/>
      <c r="D51" s="16">
        <f>Мира1!D53</f>
        <v>0.10949537349476368</v>
      </c>
      <c r="E51" s="32">
        <f>'2'!D53</f>
        <v>7.2613708354321807E-2</v>
      </c>
      <c r="F51" s="32">
        <f>'3'!D53</f>
        <v>0.10900578988870617</v>
      </c>
      <c r="G51" s="32">
        <f>'4'!D53</f>
        <v>7.5027181869156731E-2</v>
      </c>
      <c r="H51" s="32">
        <f>'5'!D53</f>
        <v>0.15162927834314729</v>
      </c>
      <c r="I51" s="32">
        <f>'6'!D53</f>
        <v>0.14946787697350131</v>
      </c>
      <c r="J51" s="32">
        <f>'7'!D53</f>
        <v>0.13529875773074801</v>
      </c>
      <c r="K51" s="32">
        <f>'8'!D53</f>
        <v>0.13731506167721655</v>
      </c>
      <c r="L51" s="32">
        <f>'9'!D53</f>
        <v>0.13610129746606647</v>
      </c>
      <c r="M51" s="32">
        <f>'Строителей 2'!D53</f>
        <v>8.3304783559231751E-2</v>
      </c>
      <c r="N51" s="32">
        <f>стр.5!D53</f>
        <v>0.16318035414062312</v>
      </c>
      <c r="O51" s="32">
        <f>Стр.7!D53</f>
        <v>0.13950869761721954</v>
      </c>
      <c r="P51" s="32">
        <f>Стр.8А!D53</f>
        <v>0.22097570730667682</v>
      </c>
      <c r="Q51" s="32">
        <f>Стр.9!D53</f>
        <v>0.12108846808911827</v>
      </c>
      <c r="R51" s="32">
        <f>Стр.10!D53</f>
        <v>0.35608558030310683</v>
      </c>
      <c r="S51" s="19"/>
      <c r="T51" s="69"/>
    </row>
    <row r="52" spans="1:20" ht="13.5" customHeight="1">
      <c r="A52" s="68" t="s">
        <v>106</v>
      </c>
      <c r="B52" s="15" t="s">
        <v>49</v>
      </c>
      <c r="C52" s="15"/>
      <c r="D52" s="16">
        <f>Мира1!D54</f>
        <v>0.94553574126608275</v>
      </c>
      <c r="E52" s="32">
        <f>'2'!D54</f>
        <v>1.2540960291471361</v>
      </c>
      <c r="F52" s="32">
        <f>'3'!D54</f>
        <v>1.255077324944591</v>
      </c>
      <c r="G52" s="32">
        <f>'4'!D54</f>
        <v>1.2957786207679527</v>
      </c>
      <c r="H52" s="32">
        <f>'5'!D54</f>
        <v>1.3093786296156631</v>
      </c>
      <c r="I52" s="32">
        <f>'6'!D54</f>
        <v>1.2907140762104048</v>
      </c>
      <c r="J52" s="32">
        <f>'7'!D54</f>
        <v>1.2981757138344676</v>
      </c>
      <c r="K52" s="32">
        <f>'8'!D54</f>
        <v>1.3175219137472787</v>
      </c>
      <c r="L52" s="32">
        <f>'9'!D54</f>
        <v>1.3058759884803803</v>
      </c>
      <c r="M52" s="32">
        <f>'Строителей 2'!D54</f>
        <v>1.4387393322596493</v>
      </c>
      <c r="N52" s="32">
        <f>стр.5!D54</f>
        <v>1.8788356340284986</v>
      </c>
      <c r="O52" s="32">
        <f>Стр.7!D54</f>
        <v>2.4094252680159465</v>
      </c>
      <c r="P52" s="32">
        <f>Стр.8А!D54</f>
        <v>3.8164247957016695</v>
      </c>
      <c r="Q52" s="32">
        <f>Стр.9!D54</f>
        <v>2.0912933721148348</v>
      </c>
      <c r="R52" s="32">
        <f>Стр.10!D54</f>
        <v>2.6356623823836416</v>
      </c>
      <c r="S52" s="19"/>
      <c r="T52" s="69"/>
    </row>
    <row r="53" spans="1:20" ht="12" customHeight="1">
      <c r="A53" s="68" t="s">
        <v>107</v>
      </c>
      <c r="B53" s="15" t="s">
        <v>50</v>
      </c>
      <c r="C53" s="15"/>
      <c r="D53" s="16">
        <f>Мира1!D55</f>
        <v>8.2880293370236821E-2</v>
      </c>
      <c r="E53" s="32">
        <f>'2'!D55</f>
        <v>5.4963467944102812E-2</v>
      </c>
      <c r="F53" s="32">
        <f>'3'!D55</f>
        <v>8.2509713028764711E-2</v>
      </c>
      <c r="G53" s="32">
        <f>'4'!D55</f>
        <v>5.6790297576866988E-2</v>
      </c>
      <c r="H53" s="32">
        <f>'5'!D55</f>
        <v>0.1147726946947063</v>
      </c>
      <c r="I53" s="32">
        <f>'6'!D55</f>
        <v>0.11313666593943057</v>
      </c>
      <c r="J53" s="32">
        <f>'7'!D55</f>
        <v>0.10241163964694146</v>
      </c>
      <c r="K53" s="32">
        <f>'8'!D55</f>
        <v>0.10393783986228546</v>
      </c>
      <c r="L53" s="32">
        <f>'9'!D55</f>
        <v>0.1030191057578968</v>
      </c>
      <c r="M53" s="32">
        <f>'Строителей 2'!D55</f>
        <v>6.3055859623725508E-2</v>
      </c>
      <c r="N53" s="32">
        <f>стр.5!D55</f>
        <v>0.12351604631113249</v>
      </c>
      <c r="O53" s="32">
        <f>Стр.7!D55</f>
        <v>0.10559826791921727</v>
      </c>
      <c r="P53" s="32">
        <f>Стр.8А!D55</f>
        <v>0.16726306203383834</v>
      </c>
      <c r="Q53" s="32">
        <f>Стр.9!D55</f>
        <v>9.1655450259353802E-2</v>
      </c>
      <c r="R53" s="32">
        <f>Стр.10!D55</f>
        <v>0.11551359824027063</v>
      </c>
      <c r="S53" s="19"/>
      <c r="T53" s="69"/>
    </row>
    <row r="54" spans="1:20" ht="15" customHeight="1">
      <c r="A54" s="68" t="s">
        <v>108</v>
      </c>
      <c r="B54" s="15" t="s">
        <v>51</v>
      </c>
      <c r="C54" s="15"/>
      <c r="D54" s="16">
        <f>Мира1!D56</f>
        <v>7.3961906872369212E-2</v>
      </c>
      <c r="E54" s="32">
        <f>'2'!D56</f>
        <v>4.9049089139976937E-2</v>
      </c>
      <c r="F54" s="32">
        <f>'3'!D56</f>
        <v>3.6815601531707966E-2</v>
      </c>
      <c r="G54" s="32">
        <f>'4'!D56</f>
        <v>2.533967080612887E-2</v>
      </c>
      <c r="H54" s="32">
        <f>'5'!D56</f>
        <v>5.1211253069412647E-2</v>
      </c>
      <c r="I54" s="32">
        <f>'6'!D56</f>
        <v>5.0481261647340327E-2</v>
      </c>
      <c r="J54" s="32">
        <f>'7'!D56</f>
        <v>4.5695785126973247E-2</v>
      </c>
      <c r="K54" s="32">
        <f>'8'!D56</f>
        <v>4.6376771363904196E-2</v>
      </c>
      <c r="L54" s="32">
        <f>'9'!D56</f>
        <v>4.5966834794509366E-2</v>
      </c>
      <c r="M54" s="32">
        <f>'Строителей 2'!D56</f>
        <v>5.6270693883933028E-2</v>
      </c>
      <c r="N54" s="32">
        <f>стр.5!D56</f>
        <v>5.511251193150269E-2</v>
      </c>
      <c r="O54" s="32">
        <f>Стр.7!D56</f>
        <v>4.7117649685645212E-2</v>
      </c>
      <c r="P54" s="32">
        <f>Стр.8А!D56</f>
        <v>7.4632307115943805E-2</v>
      </c>
      <c r="Q54" s="32">
        <f>Стр.9!D56</f>
        <v>9.5424942016499134E-2</v>
      </c>
      <c r="R54" s="32">
        <f>Стр.10!D56</f>
        <v>5.1541842144391302E-2</v>
      </c>
      <c r="S54" s="19"/>
      <c r="T54" s="69"/>
    </row>
    <row r="55" spans="1:20" ht="15.75" customHeight="1">
      <c r="A55" s="68" t="s">
        <v>109</v>
      </c>
      <c r="B55" s="15" t="s">
        <v>52</v>
      </c>
      <c r="C55" s="15"/>
      <c r="D55" s="16">
        <f>Мира1!D57</f>
        <v>0.14007936907645677</v>
      </c>
      <c r="E55" s="32">
        <f>'2'!D57</f>
        <v>9.2896002159047086E-2</v>
      </c>
      <c r="F55" s="32">
        <f>'3'!D57</f>
        <v>0.1394530361049546</v>
      </c>
      <c r="G55" s="32">
        <f>'4'!D57</f>
        <v>9.5983601538366825E-2</v>
      </c>
      <c r="H55" s="32">
        <f>'5'!D57</f>
        <v>0.19398201920232092</v>
      </c>
      <c r="I55" s="32">
        <f>'6'!D57</f>
        <v>0.19121690017931969</v>
      </c>
      <c r="J55" s="32">
        <f>'7'!D57</f>
        <v>0.17309009517792853</v>
      </c>
      <c r="K55" s="32">
        <f>'8'!D57</f>
        <v>0.17566958849963668</v>
      </c>
      <c r="L55" s="32">
        <f>'9'!D57</f>
        <v>0.17411679846405026</v>
      </c>
      <c r="M55" s="32">
        <f>'Строителей 2'!D57</f>
        <v>0.10657328387108524</v>
      </c>
      <c r="N55" s="32">
        <f>стр.5!D57</f>
        <v>0.2087595148920551</v>
      </c>
      <c r="O55" s="32">
        <f>Стр.7!D57</f>
        <v>0.17847594577895895</v>
      </c>
      <c r="P55" s="32">
        <f>Стр.8А!D57</f>
        <v>0.28269813301493835</v>
      </c>
      <c r="Q55" s="32">
        <f>Стр.9!D57</f>
        <v>0.15491062015665436</v>
      </c>
      <c r="R55" s="32">
        <f>Стр.10!D57</f>
        <v>0.19523425054693633</v>
      </c>
      <c r="S55" s="19"/>
      <c r="T55" s="69"/>
    </row>
    <row r="56" spans="1:20" ht="15" customHeight="1">
      <c r="A56" s="68" t="s">
        <v>110</v>
      </c>
      <c r="B56" s="15" t="s">
        <v>53</v>
      </c>
      <c r="C56" s="15"/>
      <c r="D56" s="16">
        <f>Мира1!D58</f>
        <v>5.649867886083753E-2</v>
      </c>
      <c r="E56" s="32">
        <f>'2'!D58</f>
        <v>7.4936108408297966E-2</v>
      </c>
      <c r="F56" s="32">
        <f>'3'!D58</f>
        <v>5.6246057895664996E-2</v>
      </c>
      <c r="G56" s="32">
        <f>'4'!D58</f>
        <v>3.8713385953808029E-2</v>
      </c>
      <c r="H56" s="32">
        <f>'5'!D58</f>
        <v>7.8239414411602523E-2</v>
      </c>
      <c r="I56" s="32">
        <f>'6'!D58</f>
        <v>7.7124149738992023E-2</v>
      </c>
      <c r="J56" s="32">
        <f>'7'!D58</f>
        <v>6.9813005055098049E-2</v>
      </c>
      <c r="K56" s="32">
        <f>'8'!D58</f>
        <v>7.0853400694853672E-2</v>
      </c>
      <c r="L56" s="32">
        <f>'9'!D58</f>
        <v>7.0227108713833808E-2</v>
      </c>
      <c r="M56" s="32">
        <f>'Строителей 2'!D58</f>
        <v>8.5969115656008857E-2</v>
      </c>
      <c r="N56" s="32">
        <f>стр.5!D58</f>
        <v>0.1403327850107704</v>
      </c>
      <c r="O56" s="32">
        <f>Стр.7!D58</f>
        <v>0.14397059626169348</v>
      </c>
      <c r="P56" s="32">
        <f>Стр.8А!D58</f>
        <v>0.27365179275846069</v>
      </c>
      <c r="Q56" s="32">
        <f>Стр.9!D58</f>
        <v>6.2480616796517396E-2</v>
      </c>
      <c r="R56" s="32">
        <f>Стр.10!D58</f>
        <v>7.8744481053931156E-2</v>
      </c>
      <c r="S56" s="19"/>
      <c r="T56" s="69"/>
    </row>
    <row r="57" spans="1:20">
      <c r="A57" s="68" t="s">
        <v>111</v>
      </c>
      <c r="B57" s="15" t="s">
        <v>54</v>
      </c>
      <c r="C57" s="15"/>
      <c r="D57" s="16">
        <f>Мира1!D59</f>
        <v>0</v>
      </c>
      <c r="E57" s="32">
        <f>'2'!D59</f>
        <v>4.9544534484825202E-2</v>
      </c>
      <c r="F57" s="32">
        <f>'3'!D59</f>
        <v>4.9583301726206119E-2</v>
      </c>
      <c r="G57" s="32">
        <f>'4'!D59</f>
        <v>5.1191254153795725E-2</v>
      </c>
      <c r="H57" s="32">
        <f>'5'!D59</f>
        <v>5.1728538453952179E-2</v>
      </c>
      <c r="I57" s="32">
        <f>'6'!D59</f>
        <v>5.0991173381151854E-2</v>
      </c>
      <c r="J57" s="32">
        <f>'7'!D59</f>
        <v>5.1285954126793848E-2</v>
      </c>
      <c r="K57" s="32">
        <f>'8'!D59</f>
        <v>5.2050248444337005E-2</v>
      </c>
      <c r="L57" s="32">
        <f>'9'!D59</f>
        <v>5.1590162507866945E-2</v>
      </c>
      <c r="M57" s="32">
        <f>'Строителей 2'!D59</f>
        <v>0.11367816946249103</v>
      </c>
      <c r="N57" s="32">
        <f>стр.5!D59</f>
        <v>0.1855640132373827</v>
      </c>
      <c r="O57" s="32">
        <f>Стр.7!D59</f>
        <v>9.5187171082111596E-2</v>
      </c>
      <c r="P57" s="32">
        <f>Стр.8А!D59</f>
        <v>0.15077233760796738</v>
      </c>
      <c r="Q57" s="32">
        <f>Стр.9!D59</f>
        <v>9.1798886018758283E-2</v>
      </c>
      <c r="R57" s="32">
        <f>Стр.10!D59</f>
        <v>0</v>
      </c>
      <c r="S57" s="19"/>
      <c r="T57" s="69"/>
    </row>
    <row r="58" spans="1:20">
      <c r="A58" s="68" t="s">
        <v>112</v>
      </c>
      <c r="B58" s="15" t="s">
        <v>55</v>
      </c>
      <c r="C58" s="15"/>
      <c r="D58" s="16">
        <f>Мира1!D60</f>
        <v>0</v>
      </c>
      <c r="E58" s="32">
        <f>'2'!D60</f>
        <v>0</v>
      </c>
      <c r="F58" s="32">
        <f>'3'!D60</f>
        <v>0</v>
      </c>
      <c r="G58" s="32">
        <f>'4'!D60</f>
        <v>0</v>
      </c>
      <c r="H58" s="32">
        <f>'5'!D60</f>
        <v>0</v>
      </c>
      <c r="I58" s="32">
        <f>'6'!D60</f>
        <v>0</v>
      </c>
      <c r="J58" s="32">
        <f>'7'!D60</f>
        <v>0</v>
      </c>
      <c r="K58" s="32">
        <f>'8'!D60</f>
        <v>0</v>
      </c>
      <c r="L58" s="32">
        <f>'9'!D60</f>
        <v>0</v>
      </c>
      <c r="M58" s="32">
        <f>'Строителей 2'!D60</f>
        <v>0</v>
      </c>
      <c r="N58" s="32">
        <f>стр.5!D60</f>
        <v>0</v>
      </c>
      <c r="O58" s="32">
        <f>Стр.7!D60</f>
        <v>0</v>
      </c>
      <c r="P58" s="32">
        <f>Стр.8А!D60</f>
        <v>0</v>
      </c>
      <c r="Q58" s="32">
        <f>Стр.9!D60</f>
        <v>0</v>
      </c>
      <c r="R58" s="32">
        <f>Стр.10!D60</f>
        <v>0</v>
      </c>
      <c r="S58" s="19"/>
      <c r="T58" s="69"/>
    </row>
    <row r="59" spans="1:20" ht="15" customHeight="1" thickBot="1">
      <c r="A59" s="70" t="s">
        <v>113</v>
      </c>
      <c r="B59" s="25" t="s">
        <v>56</v>
      </c>
      <c r="C59" s="25"/>
      <c r="D59" s="26">
        <f>Мира1!D61</f>
        <v>0</v>
      </c>
      <c r="E59" s="36">
        <f>'2'!D61</f>
        <v>0</v>
      </c>
      <c r="F59" s="36">
        <f>'3'!D61</f>
        <v>0</v>
      </c>
      <c r="G59" s="36">
        <f>'4'!D61</f>
        <v>0</v>
      </c>
      <c r="H59" s="36">
        <f>'5'!D61</f>
        <v>0</v>
      </c>
      <c r="I59" s="36">
        <f>'6'!D61</f>
        <v>0</v>
      </c>
      <c r="J59" s="36">
        <f>'7'!D61</f>
        <v>0</v>
      </c>
      <c r="K59" s="36">
        <f>'8'!D61</f>
        <v>0</v>
      </c>
      <c r="L59" s="36">
        <f>'9'!D61</f>
        <v>0</v>
      </c>
      <c r="M59" s="36">
        <f>'Строителей 2'!D61</f>
        <v>0</v>
      </c>
      <c r="N59" s="36">
        <f>стр.5!D61</f>
        <v>0</v>
      </c>
      <c r="O59" s="36">
        <f>Стр.7!D61</f>
        <v>0</v>
      </c>
      <c r="P59" s="36">
        <f>Стр.8А!D61</f>
        <v>0</v>
      </c>
      <c r="Q59" s="36">
        <f>Стр.9!D61</f>
        <v>0</v>
      </c>
      <c r="R59" s="36">
        <f>Стр.10!D61</f>
        <v>0</v>
      </c>
      <c r="S59" s="19"/>
      <c r="T59" s="69"/>
    </row>
    <row r="60" spans="1:20" s="37" customFormat="1" ht="15" thickBot="1">
      <c r="A60" s="41" t="s">
        <v>203</v>
      </c>
      <c r="B60" s="42" t="s">
        <v>58</v>
      </c>
      <c r="C60" s="43"/>
      <c r="D60" s="44">
        <f>SUM(D62:D67)</f>
        <v>0.13894150755712201</v>
      </c>
      <c r="E60" s="44">
        <f t="shared" ref="E60:R60" si="1">SUM(E62:E67)</f>
        <v>8.3736286316789893E-2</v>
      </c>
      <c r="F60" s="44">
        <f t="shared" si="1"/>
        <v>8.3801807667585493E-2</v>
      </c>
      <c r="G60" s="44">
        <f t="shared" si="1"/>
        <v>0.34598487814025614</v>
      </c>
      <c r="H60" s="44">
        <f t="shared" si="1"/>
        <v>0.14430473076428318</v>
      </c>
      <c r="I60" s="44">
        <f t="shared" si="1"/>
        <v>8.6181281916797317E-2</v>
      </c>
      <c r="J60" s="44">
        <f t="shared" si="1"/>
        <v>8.66794972128824E-2</v>
      </c>
      <c r="K60" s="44">
        <f t="shared" si="1"/>
        <v>8.7971247523377108E-2</v>
      </c>
      <c r="L60" s="44">
        <f t="shared" si="1"/>
        <v>8.7193646358946247E-2</v>
      </c>
      <c r="M60" s="44">
        <f t="shared" si="1"/>
        <v>0.19212992603644791</v>
      </c>
      <c r="N60" s="44">
        <f t="shared" si="1"/>
        <v>6.2725148209021059E-2</v>
      </c>
      <c r="O60" s="44">
        <f t="shared" si="1"/>
        <v>0.1608778908571287</v>
      </c>
      <c r="P60" s="44">
        <f t="shared" si="1"/>
        <v>0.25482357967172664</v>
      </c>
      <c r="Q60" s="44">
        <f t="shared" si="1"/>
        <v>0.15515127719251237</v>
      </c>
      <c r="R60" s="44">
        <f t="shared" si="1"/>
        <v>0.19553755122436614</v>
      </c>
      <c r="S60" s="45"/>
      <c r="T60" s="46">
        <f>([1]Тариф!$E$63+[2]Тариф!$E$63+[3]Тариф!$E$63+[4]Тариф!$E$63+[5]Тариф!$E$63+[6]Тариф!$E$63+[7]Тариф!$E$63+[8]Тариф!$E$63+[9]Тариф!$E$63+[10]Тариф!$E$63+[11]Тариф!$E$63+[12]Тариф!$E$63+[13]Тариф!$E$63+[14]Тариф!$E$63+[15]Тариф!$E$63)/12/T18</f>
        <v>0.17526645271034619</v>
      </c>
    </row>
    <row r="61" spans="1:20" ht="14.25" customHeight="1">
      <c r="A61" s="66" t="s">
        <v>114</v>
      </c>
      <c r="B61" s="31" t="s">
        <v>59</v>
      </c>
      <c r="C61" s="31"/>
      <c r="D61" s="32">
        <f>Мира1!D62</f>
        <v>6.1072900532464842E-2</v>
      </c>
      <c r="E61" s="32">
        <f>'2'!D62</f>
        <v>0</v>
      </c>
      <c r="F61" s="32">
        <f>'3'!D62</f>
        <v>0</v>
      </c>
      <c r="G61" s="32">
        <f>'4'!D62</f>
        <v>0.20923841205698476</v>
      </c>
      <c r="H61" s="32">
        <f>'5'!D62</f>
        <v>0</v>
      </c>
      <c r="I61" s="32">
        <f>'6'!D62</f>
        <v>6.2526181416499821E-2</v>
      </c>
      <c r="J61" s="32">
        <f>'7'!D62</f>
        <v>6.2887646218306392E-2</v>
      </c>
      <c r="K61" s="32">
        <f>'8'!D62</f>
        <v>6.3824835970679644E-2</v>
      </c>
      <c r="L61" s="32">
        <f>'9'!D62</f>
        <v>6.3260671335442192E-2</v>
      </c>
      <c r="M61" s="32">
        <f>'Строителей 2'!D62</f>
        <v>0</v>
      </c>
      <c r="N61" s="32">
        <f>стр.5!D62</f>
        <v>3.033886948583955E-2</v>
      </c>
      <c r="O61" s="32">
        <f>Стр.7!D62</f>
        <v>0</v>
      </c>
      <c r="P61" s="32">
        <f>Стр.8А!D62</f>
        <v>0</v>
      </c>
      <c r="Q61" s="32">
        <f>Стр.9!D62</f>
        <v>0</v>
      </c>
      <c r="R61" s="32">
        <f>Стр.10!D62</f>
        <v>0</v>
      </c>
      <c r="S61" s="19"/>
      <c r="T61" s="69"/>
    </row>
    <row r="62" spans="1:20" ht="17.25" customHeight="1">
      <c r="A62" s="68" t="s">
        <v>115</v>
      </c>
      <c r="B62" s="15" t="s">
        <v>60</v>
      </c>
      <c r="C62" s="15"/>
      <c r="D62" s="16">
        <f>Мира1!D63</f>
        <v>5.4763316293454829E-2</v>
      </c>
      <c r="E62" s="32">
        <f>'2'!D63</f>
        <v>0</v>
      </c>
      <c r="F62" s="32">
        <f>'3'!D63</f>
        <v>0</v>
      </c>
      <c r="G62" s="32">
        <f>'4'!D63</f>
        <v>0.14071612663286481</v>
      </c>
      <c r="H62" s="32">
        <f>'5'!D63</f>
        <v>5.6877212234345033E-2</v>
      </c>
      <c r="I62" s="32">
        <f>'6'!D63</f>
        <v>0</v>
      </c>
      <c r="J62" s="32">
        <f>'7'!D63</f>
        <v>0</v>
      </c>
      <c r="K62" s="32">
        <f>'8'!D63</f>
        <v>0</v>
      </c>
      <c r="L62" s="32">
        <f>'9'!D63</f>
        <v>0</v>
      </c>
      <c r="M62" s="32">
        <f>'Строителей 2'!D63</f>
        <v>0</v>
      </c>
      <c r="N62" s="32">
        <f>стр.5!D63</f>
        <v>0</v>
      </c>
      <c r="O62" s="32">
        <f>Стр.7!D63</f>
        <v>0</v>
      </c>
      <c r="P62" s="32">
        <f>Стр.8А!D63</f>
        <v>0</v>
      </c>
      <c r="Q62" s="32">
        <f>Стр.9!D63</f>
        <v>0</v>
      </c>
      <c r="R62" s="32">
        <f>Стр.10!D63</f>
        <v>0</v>
      </c>
      <c r="S62" s="19"/>
      <c r="T62" s="69"/>
    </row>
    <row r="63" spans="1:20" ht="15" customHeight="1">
      <c r="A63" s="68" t="s">
        <v>116</v>
      </c>
      <c r="B63" s="15" t="s">
        <v>61</v>
      </c>
      <c r="C63" s="15"/>
      <c r="D63" s="16">
        <f>Мира1!D64</f>
        <v>0</v>
      </c>
      <c r="E63" s="32">
        <f>'2'!D64</f>
        <v>0</v>
      </c>
      <c r="F63" s="32">
        <f>'3'!D64</f>
        <v>0</v>
      </c>
      <c r="G63" s="32">
        <f>'4'!D64</f>
        <v>2.1549261033603672E-2</v>
      </c>
      <c r="H63" s="32">
        <f>'5'!D64</f>
        <v>0</v>
      </c>
      <c r="I63" s="32">
        <f>'6'!D64</f>
        <v>0</v>
      </c>
      <c r="J63" s="32">
        <f>'7'!D64</f>
        <v>0</v>
      </c>
      <c r="K63" s="32">
        <f>'8'!D64</f>
        <v>0</v>
      </c>
      <c r="L63" s="32">
        <f>'9'!D64</f>
        <v>0</v>
      </c>
      <c r="M63" s="32">
        <f>'Строителей 2'!D64</f>
        <v>0</v>
      </c>
      <c r="N63" s="32">
        <f>стр.5!D64</f>
        <v>0</v>
      </c>
      <c r="O63" s="32">
        <f>Стр.7!D64</f>
        <v>0</v>
      </c>
      <c r="P63" s="32">
        <f>Стр.8А!D64</f>
        <v>0</v>
      </c>
      <c r="Q63" s="32">
        <f>Стр.9!D64</f>
        <v>0</v>
      </c>
      <c r="R63" s="32">
        <f>Стр.10!D64</f>
        <v>0</v>
      </c>
      <c r="S63" s="19"/>
      <c r="T63" s="69"/>
    </row>
    <row r="64" spans="1:20">
      <c r="A64" s="68" t="s">
        <v>117</v>
      </c>
      <c r="B64" s="15" t="s">
        <v>62</v>
      </c>
      <c r="C64" s="15"/>
      <c r="D64" s="16">
        <f>Мира1!D65</f>
        <v>9.1882354337291458E-3</v>
      </c>
      <c r="E64" s="32">
        <f>'2'!D65</f>
        <v>9.1400005330941336E-3</v>
      </c>
      <c r="F64" s="32">
        <f>'3'!D65</f>
        <v>9.1471523331982749E-3</v>
      </c>
      <c r="G64" s="32">
        <f>'4'!D65</f>
        <v>0</v>
      </c>
      <c r="H64" s="32">
        <f>'5'!D65</f>
        <v>9.542906679042772E-3</v>
      </c>
      <c r="I64" s="32">
        <f>'6'!D65</f>
        <v>9.4068772011486126E-3</v>
      </c>
      <c r="J64" s="32">
        <f>'7'!D65</f>
        <v>9.4612585007274579E-3</v>
      </c>
      <c r="K64" s="32">
        <f>'8'!D65</f>
        <v>9.6022558991776304E-3</v>
      </c>
      <c r="L64" s="32">
        <f>'9'!D65</f>
        <v>9.517379015211885E-3</v>
      </c>
      <c r="M64" s="32">
        <f>'Строителей 2'!D65</f>
        <v>2.0971405631161399E-2</v>
      </c>
      <c r="N64" s="32">
        <f>стр.5!D65</f>
        <v>6.8465884180716014E-3</v>
      </c>
      <c r="O64" s="32">
        <f>Стр.7!D65</f>
        <v>1.7560176989869478E-2</v>
      </c>
      <c r="P64" s="32">
        <f>Стр.8А!D65</f>
        <v>2.7814556346972052E-2</v>
      </c>
      <c r="Q64" s="32">
        <f>Стр.9!D65</f>
        <v>1.6935104464567835E-2</v>
      </c>
      <c r="R64" s="32">
        <f>Стр.10!D65</f>
        <v>2.1343355444129311E-2</v>
      </c>
      <c r="S64" s="19"/>
      <c r="T64" s="69"/>
    </row>
    <row r="65" spans="1:20">
      <c r="A65" s="68" t="s">
        <v>118</v>
      </c>
      <c r="B65" s="15" t="s">
        <v>63</v>
      </c>
      <c r="C65" s="15"/>
      <c r="D65" s="16">
        <f>Мира1!D66</f>
        <v>9.1882354337291458E-3</v>
      </c>
      <c r="E65" s="32">
        <f>'2'!D66</f>
        <v>9.1400005330941336E-3</v>
      </c>
      <c r="F65" s="32">
        <f>'3'!D66</f>
        <v>9.1471523331982749E-3</v>
      </c>
      <c r="G65" s="32">
        <f>'4'!D66</f>
        <v>8.499409382055699E-2</v>
      </c>
      <c r="H65" s="32">
        <f>'5'!D66</f>
        <v>9.542906679042772E-3</v>
      </c>
      <c r="I65" s="32">
        <f>'6'!D66</f>
        <v>9.4068772011486126E-3</v>
      </c>
      <c r="J65" s="32">
        <f>'7'!D66</f>
        <v>9.4612585007274579E-3</v>
      </c>
      <c r="K65" s="32">
        <f>'8'!D66</f>
        <v>9.6022558991776304E-3</v>
      </c>
      <c r="L65" s="32">
        <f>'9'!D66</f>
        <v>9.517379015211885E-3</v>
      </c>
      <c r="M65" s="32">
        <f>'Строителей 2'!D66</f>
        <v>2.0971405631161399E-2</v>
      </c>
      <c r="N65" s="32">
        <f>стр.5!D66</f>
        <v>6.8465884180716014E-3</v>
      </c>
      <c r="O65" s="32">
        <f>Стр.7!D66</f>
        <v>1.7560176989869478E-2</v>
      </c>
      <c r="P65" s="32">
        <f>Стр.8А!D66</f>
        <v>2.7814556346972052E-2</v>
      </c>
      <c r="Q65" s="32">
        <f>Стр.9!D66</f>
        <v>1.6935104464567835E-2</v>
      </c>
      <c r="R65" s="32">
        <f>Стр.10!D66</f>
        <v>2.1343355444129311E-2</v>
      </c>
      <c r="S65" s="19"/>
      <c r="T65" s="69"/>
    </row>
    <row r="66" spans="1:20" ht="13.5" customHeight="1">
      <c r="A66" s="68" t="s">
        <v>119</v>
      </c>
      <c r="B66" s="15" t="s">
        <v>64</v>
      </c>
      <c r="C66" s="15"/>
      <c r="D66" s="16">
        <f>Мира1!D67</f>
        <v>5.0675657059603911E-2</v>
      </c>
      <c r="E66" s="32">
        <f>'2'!D67</f>
        <v>5.0409628255649784E-2</v>
      </c>
      <c r="F66" s="32">
        <f>'3'!D67</f>
        <v>5.0449072409214445E-2</v>
      </c>
      <c r="G66" s="32">
        <f>'4'!D67</f>
        <v>5.2085101185554809E-2</v>
      </c>
      <c r="H66" s="32">
        <f>'5'!D67</f>
        <v>5.2631766970592707E-2</v>
      </c>
      <c r="I66" s="32">
        <f>'6'!D67</f>
        <v>5.188152681605155E-2</v>
      </c>
      <c r="J66" s="32">
        <f>'7'!D67</f>
        <v>5.2181454708386227E-2</v>
      </c>
      <c r="K66" s="32">
        <f>'8'!D67</f>
        <v>5.2959094317394088E-2</v>
      </c>
      <c r="L66" s="32">
        <f>'9'!D67</f>
        <v>5.2490974851457602E-2</v>
      </c>
      <c r="M66" s="32">
        <f>'Строителей 2'!D67</f>
        <v>0.11566309630262235</v>
      </c>
      <c r="N66" s="32">
        <f>стр.5!D67</f>
        <v>3.7760826788222256E-2</v>
      </c>
      <c r="O66" s="32">
        <f>Стр.7!D67</f>
        <v>9.6849227848247302E-2</v>
      </c>
      <c r="P66" s="32">
        <f>Стр.8А!D67</f>
        <v>0.15340496321306338</v>
      </c>
      <c r="Q66" s="32">
        <f>Стр.9!D67</f>
        <v>9.3401780168218637E-2</v>
      </c>
      <c r="R66" s="32">
        <f>Стр.10!D67</f>
        <v>0.11771450228816704</v>
      </c>
      <c r="S66" s="19"/>
      <c r="T66" s="69"/>
    </row>
    <row r="67" spans="1:20" ht="16.5" customHeight="1" thickBot="1">
      <c r="A67" s="70" t="s">
        <v>120</v>
      </c>
      <c r="B67" s="25" t="s">
        <v>65</v>
      </c>
      <c r="C67" s="25"/>
      <c r="D67" s="26">
        <f>Мира1!D68</f>
        <v>1.512606333660496E-2</v>
      </c>
      <c r="E67" s="36">
        <f>'2'!D68</f>
        <v>1.5046656994951835E-2</v>
      </c>
      <c r="F67" s="36">
        <f>'3'!D68</f>
        <v>1.5058430591974488E-2</v>
      </c>
      <c r="G67" s="36">
        <f>'4'!D68</f>
        <v>4.6640295467675862E-2</v>
      </c>
      <c r="H67" s="36">
        <f>'5'!D68</f>
        <v>1.5709938201259915E-2</v>
      </c>
      <c r="I67" s="36">
        <f>'6'!D68</f>
        <v>1.548600069844853E-2</v>
      </c>
      <c r="J67" s="36">
        <f>'7'!D68</f>
        <v>1.5575525503041249E-2</v>
      </c>
      <c r="K67" s="36">
        <f>'8'!D68</f>
        <v>1.5807641407627759E-2</v>
      </c>
      <c r="L67" s="36">
        <f>'9'!D68</f>
        <v>1.5667913477064872E-2</v>
      </c>
      <c r="M67" s="36">
        <f>'Строителей 2'!D68</f>
        <v>3.4524018471502764E-2</v>
      </c>
      <c r="N67" s="36">
        <f>стр.5!D68</f>
        <v>1.1271144584655604E-2</v>
      </c>
      <c r="O67" s="36">
        <f>Стр.7!D68</f>
        <v>2.8908309029142442E-2</v>
      </c>
      <c r="P67" s="36">
        <f>Стр.8А!D68</f>
        <v>4.5789503764719158E-2</v>
      </c>
      <c r="Q67" s="36">
        <f>Стр.9!D68</f>
        <v>2.7879288095158064E-2</v>
      </c>
      <c r="R67" s="36">
        <f>Стр.10!D68</f>
        <v>3.5136338047940474E-2</v>
      </c>
      <c r="S67" s="19"/>
      <c r="T67" s="69"/>
    </row>
    <row r="68" spans="1:20" ht="15" thickBot="1">
      <c r="A68" s="41" t="s">
        <v>204</v>
      </c>
      <c r="B68" s="42" t="s">
        <v>67</v>
      </c>
      <c r="C68" s="47"/>
      <c r="D68" s="48">
        <f>SUM(D69:D89)</f>
        <v>4.2637015429073042</v>
      </c>
      <c r="E68" s="48">
        <f t="shared" ref="E68:R68" si="2">SUM(E69:E89)</f>
        <v>2.0410988597608317</v>
      </c>
      <c r="F68" s="48">
        <f t="shared" si="2"/>
        <v>3.001041650904003</v>
      </c>
      <c r="G68" s="48">
        <f t="shared" si="2"/>
        <v>2.7853219349618401</v>
      </c>
      <c r="H68" s="48">
        <f t="shared" si="2"/>
        <v>1.1827159303417623</v>
      </c>
      <c r="I68" s="48">
        <f t="shared" si="2"/>
        <v>0.25523296477308366</v>
      </c>
      <c r="J68" s="48">
        <f t="shared" si="2"/>
        <v>1.3951534108027512</v>
      </c>
      <c r="K68" s="48">
        <f t="shared" si="2"/>
        <v>4.2295892315231471</v>
      </c>
      <c r="L68" s="48">
        <f t="shared" si="2"/>
        <v>1.2053794049376967</v>
      </c>
      <c r="M68" s="48">
        <f t="shared" si="2"/>
        <v>3.3133233460953142</v>
      </c>
      <c r="N68" s="48">
        <f t="shared" si="2"/>
        <v>3.180481456473724</v>
      </c>
      <c r="O68" s="48">
        <f t="shared" si="2"/>
        <v>1.2836368563168215</v>
      </c>
      <c r="P68" s="48">
        <f t="shared" si="2"/>
        <v>2.8611018861578299</v>
      </c>
      <c r="Q68" s="49">
        <f t="shared" si="2"/>
        <v>0.95677822905268339</v>
      </c>
      <c r="R68" s="50">
        <f t="shared" si="2"/>
        <v>3.5970261636295566</v>
      </c>
      <c r="S68" s="51"/>
      <c r="T68" s="52">
        <f>([1]Тариф!$E$71+[2]Тариф!$E$71+[3]Тариф!$E$71+[4]Тариф!$E$71+[5]Тариф!$E$71+[6]Тариф!$E$71+[7]Тариф!$E$71+[8]Тариф!$E$71+[9]Тариф!$E$71+[10]Тариф!$E$71+[11]Тариф!$E$71+[12]Тариф!$E$71+[13]Тариф!$E$71+[14]Тариф!$E$71+[15]Тариф!$E$71)/12/T18</f>
        <v>2.3697400873771177</v>
      </c>
    </row>
    <row r="69" spans="1:20" ht="16.5" customHeight="1">
      <c r="A69" s="66" t="s">
        <v>121</v>
      </c>
      <c r="B69" s="31" t="s">
        <v>68</v>
      </c>
      <c r="C69" s="31"/>
      <c r="D69" s="32">
        <f>Мира1!D69</f>
        <v>2.9033432958598513</v>
      </c>
      <c r="E69" s="32">
        <f>'2'!D69</f>
        <v>1.3549450553319111</v>
      </c>
      <c r="F69" s="32">
        <f>'3'!D69</f>
        <v>1.9269077720342673</v>
      </c>
      <c r="G69" s="32">
        <f>'4'!D69</f>
        <v>2.0518119171323588</v>
      </c>
      <c r="H69" s="32"/>
      <c r="I69" s="32"/>
      <c r="J69" s="32">
        <f>'7'!D69</f>
        <v>1.3951534108027512</v>
      </c>
      <c r="K69" s="32">
        <f>'8'!D70</f>
        <v>3.4163313063750089</v>
      </c>
      <c r="L69" s="32"/>
      <c r="M69" s="32">
        <f>'Строителей 2'!D69</f>
        <v>3.3133233460953142</v>
      </c>
      <c r="N69" s="32"/>
      <c r="O69" s="32"/>
      <c r="P69" s="32"/>
      <c r="Q69" s="32"/>
      <c r="R69" s="32"/>
      <c r="S69" s="19"/>
      <c r="T69" s="69"/>
    </row>
    <row r="70" spans="1:20">
      <c r="A70" s="68" t="s">
        <v>122</v>
      </c>
      <c r="B70" s="15" t="s">
        <v>69</v>
      </c>
      <c r="C70" s="15"/>
      <c r="D70" s="16">
        <f>Мира1!D70</f>
        <v>0.54897596958922446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9"/>
      <c r="T70" s="69"/>
    </row>
    <row r="71" spans="1:20" ht="16.5" customHeight="1">
      <c r="A71" s="70" t="s">
        <v>123</v>
      </c>
      <c r="B71" s="25" t="s">
        <v>70</v>
      </c>
      <c r="C71" s="25"/>
      <c r="D71" s="16">
        <f>Мира1!D71</f>
        <v>0.81138227745822833</v>
      </c>
      <c r="E71" s="26"/>
      <c r="F71" s="26"/>
      <c r="G71" s="26"/>
      <c r="H71" s="26">
        <f>'5'!D69</f>
        <v>0.44150726509482863</v>
      </c>
      <c r="I71" s="26"/>
      <c r="J71" s="26"/>
      <c r="K71" s="26">
        <f>'8'!D69</f>
        <v>0.44425308591740853</v>
      </c>
      <c r="L71" s="26"/>
      <c r="M71" s="26"/>
      <c r="N71" s="26"/>
      <c r="O71" s="26"/>
      <c r="P71" s="26"/>
      <c r="Q71" s="26"/>
      <c r="R71" s="26"/>
      <c r="S71" s="19"/>
      <c r="T71" s="69"/>
    </row>
    <row r="72" spans="1:20">
      <c r="A72" s="70" t="s">
        <v>151</v>
      </c>
      <c r="B72" s="15" t="s">
        <v>147</v>
      </c>
      <c r="C72" s="27"/>
      <c r="D72" s="28"/>
      <c r="E72" s="28">
        <f>'2'!D70</f>
        <v>0.58922204613428686</v>
      </c>
      <c r="F72" s="28">
        <f>'3'!D70</f>
        <v>0.5896830962486328</v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19"/>
      <c r="T72" s="69"/>
    </row>
    <row r="73" spans="1:20">
      <c r="A73" s="70" t="s">
        <v>193</v>
      </c>
      <c r="B73" s="15" t="s">
        <v>146</v>
      </c>
      <c r="C73" s="27"/>
      <c r="D73" s="28"/>
      <c r="E73" s="28">
        <f>'2'!D71</f>
        <v>9.6931758294633963E-2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19"/>
      <c r="T73" s="69"/>
    </row>
    <row r="74" spans="1:20" ht="16.5" customHeight="1">
      <c r="A74" s="70" t="s">
        <v>194</v>
      </c>
      <c r="B74" s="15" t="s">
        <v>152</v>
      </c>
      <c r="C74" s="27"/>
      <c r="D74" s="28"/>
      <c r="E74" s="28"/>
      <c r="F74" s="28">
        <f>'3'!D71</f>
        <v>0.28542331416233963</v>
      </c>
      <c r="G74" s="28"/>
      <c r="H74" s="28"/>
      <c r="I74" s="28"/>
      <c r="J74" s="28"/>
      <c r="K74" s="28"/>
      <c r="L74" s="28">
        <f>'9'!D70</f>
        <v>0.3113975446029647</v>
      </c>
      <c r="M74" s="28"/>
      <c r="N74" s="28">
        <f>стр.5!D70</f>
        <v>0.4089115124659129</v>
      </c>
      <c r="O74" s="28"/>
      <c r="P74" s="28"/>
      <c r="Q74" s="28">
        <f>Стр.9!D69</f>
        <v>0.43700420779806409</v>
      </c>
      <c r="R74" s="28"/>
      <c r="S74" s="19"/>
      <c r="T74" s="69"/>
    </row>
    <row r="75" spans="1:20">
      <c r="A75" s="70" t="s">
        <v>195</v>
      </c>
      <c r="B75" s="15" t="s">
        <v>150</v>
      </c>
      <c r="C75" s="27"/>
      <c r="D75" s="28"/>
      <c r="E75" s="28"/>
      <c r="F75" s="28">
        <f>'3'!D72</f>
        <v>0.19902746845876337</v>
      </c>
      <c r="G75" s="28"/>
      <c r="H75" s="28"/>
      <c r="I75" s="28"/>
      <c r="J75" s="28"/>
      <c r="K75" s="28"/>
      <c r="L75" s="28">
        <f>'9'!D71</f>
        <v>0.20708301149477751</v>
      </c>
      <c r="M75" s="28"/>
      <c r="N75" s="28">
        <f>стр.5!D71</f>
        <v>0.44691258354219299</v>
      </c>
      <c r="O75" s="28"/>
      <c r="P75" s="28"/>
      <c r="Q75" s="28">
        <f>Стр.9!D70</f>
        <v>0.28250202714637301</v>
      </c>
      <c r="R75" s="28"/>
      <c r="S75" s="19"/>
      <c r="T75" s="69"/>
    </row>
    <row r="76" spans="1:20" ht="13.5" customHeight="1">
      <c r="A76" s="70" t="s">
        <v>205</v>
      </c>
      <c r="B76" s="15" t="s">
        <v>155</v>
      </c>
      <c r="C76" s="27"/>
      <c r="D76" s="28"/>
      <c r="E76" s="28"/>
      <c r="F76" s="28"/>
      <c r="G76" s="28">
        <f>'4'!D70</f>
        <v>0.73351001782948144</v>
      </c>
      <c r="H76" s="28">
        <f>'5'!D70</f>
        <v>0.74120866524693374</v>
      </c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19"/>
      <c r="T76" s="69"/>
    </row>
    <row r="77" spans="1:20">
      <c r="A77" s="70" t="s">
        <v>206</v>
      </c>
      <c r="B77" s="15" t="s">
        <v>160</v>
      </c>
      <c r="C77" s="27"/>
      <c r="D77" s="28"/>
      <c r="E77" s="28"/>
      <c r="F77" s="28"/>
      <c r="G77" s="28"/>
      <c r="H77" s="28"/>
      <c r="I77" s="28">
        <f>'6'!D69</f>
        <v>0.25523296477308366</v>
      </c>
      <c r="J77" s="28"/>
      <c r="K77" s="28"/>
      <c r="L77" s="28">
        <f>'9'!D72</f>
        <v>0.25823116545255348</v>
      </c>
      <c r="M77" s="28"/>
      <c r="N77" s="28"/>
      <c r="O77" s="28"/>
      <c r="P77" s="28"/>
      <c r="Q77" s="28"/>
      <c r="R77" s="28"/>
      <c r="S77" s="19"/>
      <c r="T77" s="69"/>
    </row>
    <row r="78" spans="1:20">
      <c r="A78" s="70" t="s">
        <v>207</v>
      </c>
      <c r="B78" s="15" t="s">
        <v>166</v>
      </c>
      <c r="C78" s="27"/>
      <c r="D78" s="28"/>
      <c r="E78" s="28"/>
      <c r="F78" s="28"/>
      <c r="G78" s="28"/>
      <c r="H78" s="28"/>
      <c r="I78" s="28"/>
      <c r="J78" s="28"/>
      <c r="K78" s="28">
        <f>'8'!D71</f>
        <v>0.15552171586814792</v>
      </c>
      <c r="L78" s="28"/>
      <c r="M78" s="28"/>
      <c r="N78" s="28"/>
      <c r="O78" s="28"/>
      <c r="P78" s="28"/>
      <c r="Q78" s="28"/>
      <c r="R78" s="28"/>
      <c r="S78" s="19"/>
      <c r="T78" s="69"/>
    </row>
    <row r="79" spans="1:20" ht="12.75" customHeight="1">
      <c r="A79" s="70" t="s">
        <v>208</v>
      </c>
      <c r="B79" s="15" t="s">
        <v>165</v>
      </c>
      <c r="C79" s="27"/>
      <c r="D79" s="28"/>
      <c r="E79" s="28"/>
      <c r="F79" s="28"/>
      <c r="G79" s="28"/>
      <c r="H79" s="28"/>
      <c r="I79" s="28"/>
      <c r="J79" s="28"/>
      <c r="K79" s="28">
        <f>'8'!D72</f>
        <v>0.21348312336258149</v>
      </c>
      <c r="L79" s="28"/>
      <c r="M79" s="28"/>
      <c r="N79" s="28"/>
      <c r="O79" s="28"/>
      <c r="P79" s="28"/>
      <c r="Q79" s="28"/>
      <c r="R79" s="28"/>
      <c r="S79" s="19"/>
      <c r="T79" s="69"/>
    </row>
    <row r="80" spans="1:20">
      <c r="A80" s="70" t="s">
        <v>209</v>
      </c>
      <c r="B80" s="15" t="s">
        <v>171</v>
      </c>
      <c r="C80" s="27"/>
      <c r="D80" s="28"/>
      <c r="E80" s="28"/>
      <c r="F80" s="28"/>
      <c r="G80" s="28"/>
      <c r="H80" s="28"/>
      <c r="I80" s="28"/>
      <c r="J80" s="28"/>
      <c r="K80" s="28"/>
      <c r="L80" s="28">
        <f>'9'!D69</f>
        <v>0.42866768338740102</v>
      </c>
      <c r="M80" s="28"/>
      <c r="N80" s="28"/>
      <c r="O80" s="28"/>
      <c r="P80" s="28"/>
      <c r="Q80" s="28"/>
      <c r="R80" s="28"/>
      <c r="S80" s="19"/>
      <c r="T80" s="69"/>
    </row>
    <row r="81" spans="1:20">
      <c r="A81" s="70" t="s">
        <v>210</v>
      </c>
      <c r="B81" s="15" t="s">
        <v>196</v>
      </c>
      <c r="C81" s="27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>
        <f>стр.5!D69</f>
        <v>1.0074978839377813</v>
      </c>
      <c r="O81" s="28"/>
      <c r="P81" s="28">
        <f>Стр.8А!D71</f>
        <v>2.1317723750892892</v>
      </c>
      <c r="Q81" s="28"/>
      <c r="R81" s="28"/>
      <c r="S81" s="19"/>
      <c r="T81" s="69"/>
    </row>
    <row r="82" spans="1:20" ht="15" customHeight="1">
      <c r="A82" s="70" t="s">
        <v>211</v>
      </c>
      <c r="B82" s="15" t="s">
        <v>174</v>
      </c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>
        <f>стр.5!D72</f>
        <v>1.3171594765278372</v>
      </c>
      <c r="O82" s="28"/>
      <c r="P82" s="28"/>
      <c r="Q82" s="28"/>
      <c r="R82" s="28"/>
      <c r="S82" s="19"/>
      <c r="T82" s="69"/>
    </row>
    <row r="83" spans="1:20">
      <c r="A83" s="71" t="s">
        <v>212</v>
      </c>
      <c r="B83" s="38" t="s">
        <v>179</v>
      </c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>
        <f>Стр.7!D69</f>
        <v>0.60149894878128218</v>
      </c>
      <c r="P83" s="28"/>
      <c r="Q83" s="28"/>
      <c r="R83" s="28"/>
      <c r="S83" s="19"/>
      <c r="T83" s="69"/>
    </row>
    <row r="84" spans="1:20" ht="16.5" customHeight="1">
      <c r="A84" s="72" t="s">
        <v>213</v>
      </c>
      <c r="B84" s="39" t="s">
        <v>178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3">
        <f>Стр.7!D70</f>
        <v>0.68213790753553927</v>
      </c>
      <c r="P84" s="30"/>
      <c r="Q84" s="30"/>
      <c r="R84" s="30"/>
      <c r="S84" s="19"/>
      <c r="T84" s="69"/>
    </row>
    <row r="85" spans="1:20">
      <c r="A85" s="72" t="s">
        <v>214</v>
      </c>
      <c r="B85" s="38" t="s">
        <v>183</v>
      </c>
      <c r="C85" s="1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28"/>
      <c r="P85" s="34">
        <f>Стр.8А!D69</f>
        <v>0.61379805842918811</v>
      </c>
      <c r="Q85" s="12"/>
      <c r="R85" s="12"/>
      <c r="S85" s="19"/>
      <c r="T85" s="69"/>
    </row>
    <row r="86" spans="1:20">
      <c r="A86" s="72" t="s">
        <v>215</v>
      </c>
      <c r="B86" s="38" t="s">
        <v>182</v>
      </c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28"/>
      <c r="P86" s="34">
        <f>Стр.8А!D70</f>
        <v>0.11553145263935234</v>
      </c>
      <c r="Q86" s="12"/>
      <c r="R86" s="12"/>
      <c r="S86" s="19"/>
      <c r="T86" s="69"/>
    </row>
    <row r="87" spans="1:20">
      <c r="A87" s="72" t="s">
        <v>216</v>
      </c>
      <c r="B87" s="39" t="s">
        <v>186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3"/>
      <c r="P87" s="30"/>
      <c r="Q87" s="35">
        <f>Стр.9!D71</f>
        <v>0.23727199410824631</v>
      </c>
      <c r="R87" s="30"/>
      <c r="S87" s="19"/>
      <c r="T87" s="69"/>
    </row>
    <row r="88" spans="1:20">
      <c r="A88" s="72" t="s">
        <v>217</v>
      </c>
      <c r="B88" s="38" t="s">
        <v>190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28"/>
      <c r="P88" s="12"/>
      <c r="Q88" s="34"/>
      <c r="R88" s="34">
        <f>Стр.10!D69</f>
        <v>2.6467440461507765</v>
      </c>
      <c r="S88" s="19"/>
      <c r="T88" s="69"/>
    </row>
    <row r="89" spans="1:20" ht="15" thickBot="1">
      <c r="A89" s="73" t="s">
        <v>218</v>
      </c>
      <c r="B89" s="74" t="s">
        <v>189</v>
      </c>
      <c r="C89" s="75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7"/>
      <c r="P89" s="76"/>
      <c r="Q89" s="78"/>
      <c r="R89" s="78">
        <f>Стр.10!D70</f>
        <v>0.95028211747878</v>
      </c>
      <c r="S89" s="79"/>
      <c r="T89" s="80"/>
    </row>
    <row r="90" spans="1:20">
      <c r="A90" s="82" t="s">
        <v>71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</row>
    <row r="91" spans="1:20">
      <c r="A91" s="82" t="s">
        <v>72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</row>
    <row r="92" spans="1:20">
      <c r="A92" s="82" t="s">
        <v>73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</row>
    <row r="93" spans="1:20">
      <c r="A93" s="82" t="s">
        <v>72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</row>
  </sheetData>
  <mergeCells count="18">
    <mergeCell ref="A93:R93"/>
    <mergeCell ref="D15:R15"/>
    <mergeCell ref="D16:L16"/>
    <mergeCell ref="M16:R16"/>
    <mergeCell ref="A11:S11"/>
    <mergeCell ref="A90:R90"/>
    <mergeCell ref="A91:R91"/>
    <mergeCell ref="A92:R92"/>
    <mergeCell ref="A5:S5"/>
    <mergeCell ref="A6:S6"/>
    <mergeCell ref="A7:S7"/>
    <mergeCell ref="A8:S8"/>
    <mergeCell ref="A10:S10"/>
    <mergeCell ref="A12:S12"/>
    <mergeCell ref="A13:S13"/>
    <mergeCell ref="A15:A18"/>
    <mergeCell ref="B15:B18"/>
    <mergeCell ref="C15:C18"/>
  </mergeCells>
  <pageMargins left="0.41666666666666669" right="0.1388888888888889" top="0.75" bottom="0.75" header="0.3" footer="0.3"/>
  <pageSetup paperSize="9" scale="65" orientation="landscape" r:id="rId1"/>
  <rowBreaks count="1" manualBreakCount="1">
    <brk id="49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2:Z77"/>
  <sheetViews>
    <sheetView topLeftCell="A13" zoomScaleNormal="100" workbookViewId="0">
      <selection activeCell="B69" sqref="B69:B7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256" width="9.140625" style="3"/>
    <col min="257" max="257" width="6.140625" style="3" bestFit="1" customWidth="1"/>
    <col min="258" max="258" width="28.28515625" style="3" customWidth="1"/>
    <col min="259" max="259" width="0" style="3" hidden="1" customWidth="1"/>
    <col min="260" max="260" width="9.140625" style="3"/>
    <col min="261" max="261" width="13.28515625" style="3" customWidth="1"/>
    <col min="262" max="262" width="11" style="3" customWidth="1"/>
    <col min="263" max="263" width="13.42578125" style="3" customWidth="1"/>
    <col min="264" max="264" width="13.85546875" style="3" customWidth="1"/>
    <col min="265" max="265" width="9.85546875" style="3" customWidth="1"/>
    <col min="266" max="266" width="11.140625" style="3" customWidth="1"/>
    <col min="267" max="267" width="12.5703125" style="3" customWidth="1"/>
    <col min="268" max="268" width="14.7109375" style="3" customWidth="1"/>
    <col min="269" max="269" width="13" style="3" customWidth="1"/>
    <col min="270" max="270" width="10.7109375" style="3" customWidth="1"/>
    <col min="271" max="271" width="8.7109375" style="3" customWidth="1"/>
    <col min="272" max="272" width="8.85546875" style="3" customWidth="1"/>
    <col min="273" max="273" width="8.5703125" style="3" customWidth="1"/>
    <col min="274" max="274" width="7.85546875" style="3" customWidth="1"/>
    <col min="275" max="275" width="8" style="3" customWidth="1"/>
    <col min="276" max="276" width="8.85546875" style="3" customWidth="1"/>
    <col min="277" max="277" width="0" style="3" hidden="1" customWidth="1"/>
    <col min="278" max="512" width="9.140625" style="3"/>
    <col min="513" max="513" width="6.140625" style="3" bestFit="1" customWidth="1"/>
    <col min="514" max="514" width="28.28515625" style="3" customWidth="1"/>
    <col min="515" max="515" width="0" style="3" hidden="1" customWidth="1"/>
    <col min="516" max="516" width="9.140625" style="3"/>
    <col min="517" max="517" width="13.28515625" style="3" customWidth="1"/>
    <col min="518" max="518" width="11" style="3" customWidth="1"/>
    <col min="519" max="519" width="13.42578125" style="3" customWidth="1"/>
    <col min="520" max="520" width="13.85546875" style="3" customWidth="1"/>
    <col min="521" max="521" width="9.85546875" style="3" customWidth="1"/>
    <col min="522" max="522" width="11.140625" style="3" customWidth="1"/>
    <col min="523" max="523" width="12.5703125" style="3" customWidth="1"/>
    <col min="524" max="524" width="14.7109375" style="3" customWidth="1"/>
    <col min="525" max="525" width="13" style="3" customWidth="1"/>
    <col min="526" max="526" width="10.7109375" style="3" customWidth="1"/>
    <col min="527" max="527" width="8.7109375" style="3" customWidth="1"/>
    <col min="528" max="528" width="8.85546875" style="3" customWidth="1"/>
    <col min="529" max="529" width="8.5703125" style="3" customWidth="1"/>
    <col min="530" max="530" width="7.85546875" style="3" customWidth="1"/>
    <col min="531" max="531" width="8" style="3" customWidth="1"/>
    <col min="532" max="532" width="8.85546875" style="3" customWidth="1"/>
    <col min="533" max="533" width="0" style="3" hidden="1" customWidth="1"/>
    <col min="534" max="768" width="9.140625" style="3"/>
    <col min="769" max="769" width="6.140625" style="3" bestFit="1" customWidth="1"/>
    <col min="770" max="770" width="28.28515625" style="3" customWidth="1"/>
    <col min="771" max="771" width="0" style="3" hidden="1" customWidth="1"/>
    <col min="772" max="772" width="9.140625" style="3"/>
    <col min="773" max="773" width="13.28515625" style="3" customWidth="1"/>
    <col min="774" max="774" width="11" style="3" customWidth="1"/>
    <col min="775" max="775" width="13.42578125" style="3" customWidth="1"/>
    <col min="776" max="776" width="13.85546875" style="3" customWidth="1"/>
    <col min="777" max="777" width="9.85546875" style="3" customWidth="1"/>
    <col min="778" max="778" width="11.140625" style="3" customWidth="1"/>
    <col min="779" max="779" width="12.5703125" style="3" customWidth="1"/>
    <col min="780" max="780" width="14.7109375" style="3" customWidth="1"/>
    <col min="781" max="781" width="13" style="3" customWidth="1"/>
    <col min="782" max="782" width="10.7109375" style="3" customWidth="1"/>
    <col min="783" max="783" width="8.7109375" style="3" customWidth="1"/>
    <col min="784" max="784" width="8.85546875" style="3" customWidth="1"/>
    <col min="785" max="785" width="8.5703125" style="3" customWidth="1"/>
    <col min="786" max="786" width="7.85546875" style="3" customWidth="1"/>
    <col min="787" max="787" width="8" style="3" customWidth="1"/>
    <col min="788" max="788" width="8.85546875" style="3" customWidth="1"/>
    <col min="789" max="789" width="0" style="3" hidden="1" customWidth="1"/>
    <col min="790" max="1024" width="9.140625" style="3"/>
    <col min="1025" max="1025" width="6.140625" style="3" bestFit="1" customWidth="1"/>
    <col min="1026" max="1026" width="28.28515625" style="3" customWidth="1"/>
    <col min="1027" max="1027" width="0" style="3" hidden="1" customWidth="1"/>
    <col min="1028" max="1028" width="9.140625" style="3"/>
    <col min="1029" max="1029" width="13.28515625" style="3" customWidth="1"/>
    <col min="1030" max="1030" width="11" style="3" customWidth="1"/>
    <col min="1031" max="1031" width="13.42578125" style="3" customWidth="1"/>
    <col min="1032" max="1032" width="13.85546875" style="3" customWidth="1"/>
    <col min="1033" max="1033" width="9.85546875" style="3" customWidth="1"/>
    <col min="1034" max="1034" width="11.140625" style="3" customWidth="1"/>
    <col min="1035" max="1035" width="12.5703125" style="3" customWidth="1"/>
    <col min="1036" max="1036" width="14.7109375" style="3" customWidth="1"/>
    <col min="1037" max="1037" width="13" style="3" customWidth="1"/>
    <col min="1038" max="1038" width="10.7109375" style="3" customWidth="1"/>
    <col min="1039" max="1039" width="8.7109375" style="3" customWidth="1"/>
    <col min="1040" max="1040" width="8.85546875" style="3" customWidth="1"/>
    <col min="1041" max="1041" width="8.5703125" style="3" customWidth="1"/>
    <col min="1042" max="1042" width="7.85546875" style="3" customWidth="1"/>
    <col min="1043" max="1043" width="8" style="3" customWidth="1"/>
    <col min="1044" max="1044" width="8.85546875" style="3" customWidth="1"/>
    <col min="1045" max="1045" width="0" style="3" hidden="1" customWidth="1"/>
    <col min="1046" max="1280" width="9.140625" style="3"/>
    <col min="1281" max="1281" width="6.140625" style="3" bestFit="1" customWidth="1"/>
    <col min="1282" max="1282" width="28.28515625" style="3" customWidth="1"/>
    <col min="1283" max="1283" width="0" style="3" hidden="1" customWidth="1"/>
    <col min="1284" max="1284" width="9.140625" style="3"/>
    <col min="1285" max="1285" width="13.28515625" style="3" customWidth="1"/>
    <col min="1286" max="1286" width="11" style="3" customWidth="1"/>
    <col min="1287" max="1287" width="13.42578125" style="3" customWidth="1"/>
    <col min="1288" max="1288" width="13.85546875" style="3" customWidth="1"/>
    <col min="1289" max="1289" width="9.85546875" style="3" customWidth="1"/>
    <col min="1290" max="1290" width="11.140625" style="3" customWidth="1"/>
    <col min="1291" max="1291" width="12.5703125" style="3" customWidth="1"/>
    <col min="1292" max="1292" width="14.7109375" style="3" customWidth="1"/>
    <col min="1293" max="1293" width="13" style="3" customWidth="1"/>
    <col min="1294" max="1294" width="10.7109375" style="3" customWidth="1"/>
    <col min="1295" max="1295" width="8.7109375" style="3" customWidth="1"/>
    <col min="1296" max="1296" width="8.85546875" style="3" customWidth="1"/>
    <col min="1297" max="1297" width="8.5703125" style="3" customWidth="1"/>
    <col min="1298" max="1298" width="7.85546875" style="3" customWidth="1"/>
    <col min="1299" max="1299" width="8" style="3" customWidth="1"/>
    <col min="1300" max="1300" width="8.85546875" style="3" customWidth="1"/>
    <col min="1301" max="1301" width="0" style="3" hidden="1" customWidth="1"/>
    <col min="1302" max="1536" width="9.140625" style="3"/>
    <col min="1537" max="1537" width="6.140625" style="3" bestFit="1" customWidth="1"/>
    <col min="1538" max="1538" width="28.28515625" style="3" customWidth="1"/>
    <col min="1539" max="1539" width="0" style="3" hidden="1" customWidth="1"/>
    <col min="1540" max="1540" width="9.140625" style="3"/>
    <col min="1541" max="1541" width="13.28515625" style="3" customWidth="1"/>
    <col min="1542" max="1542" width="11" style="3" customWidth="1"/>
    <col min="1543" max="1543" width="13.42578125" style="3" customWidth="1"/>
    <col min="1544" max="1544" width="13.85546875" style="3" customWidth="1"/>
    <col min="1545" max="1545" width="9.85546875" style="3" customWidth="1"/>
    <col min="1546" max="1546" width="11.140625" style="3" customWidth="1"/>
    <col min="1547" max="1547" width="12.5703125" style="3" customWidth="1"/>
    <col min="1548" max="1548" width="14.7109375" style="3" customWidth="1"/>
    <col min="1549" max="1549" width="13" style="3" customWidth="1"/>
    <col min="1550" max="1550" width="10.7109375" style="3" customWidth="1"/>
    <col min="1551" max="1551" width="8.7109375" style="3" customWidth="1"/>
    <col min="1552" max="1552" width="8.85546875" style="3" customWidth="1"/>
    <col min="1553" max="1553" width="8.5703125" style="3" customWidth="1"/>
    <col min="1554" max="1554" width="7.85546875" style="3" customWidth="1"/>
    <col min="1555" max="1555" width="8" style="3" customWidth="1"/>
    <col min="1556" max="1556" width="8.85546875" style="3" customWidth="1"/>
    <col min="1557" max="1557" width="0" style="3" hidden="1" customWidth="1"/>
    <col min="1558" max="1792" width="9.140625" style="3"/>
    <col min="1793" max="1793" width="6.140625" style="3" bestFit="1" customWidth="1"/>
    <col min="1794" max="1794" width="28.28515625" style="3" customWidth="1"/>
    <col min="1795" max="1795" width="0" style="3" hidden="1" customWidth="1"/>
    <col min="1796" max="1796" width="9.140625" style="3"/>
    <col min="1797" max="1797" width="13.28515625" style="3" customWidth="1"/>
    <col min="1798" max="1798" width="11" style="3" customWidth="1"/>
    <col min="1799" max="1799" width="13.42578125" style="3" customWidth="1"/>
    <col min="1800" max="1800" width="13.85546875" style="3" customWidth="1"/>
    <col min="1801" max="1801" width="9.85546875" style="3" customWidth="1"/>
    <col min="1802" max="1802" width="11.140625" style="3" customWidth="1"/>
    <col min="1803" max="1803" width="12.5703125" style="3" customWidth="1"/>
    <col min="1804" max="1804" width="14.7109375" style="3" customWidth="1"/>
    <col min="1805" max="1805" width="13" style="3" customWidth="1"/>
    <col min="1806" max="1806" width="10.7109375" style="3" customWidth="1"/>
    <col min="1807" max="1807" width="8.7109375" style="3" customWidth="1"/>
    <col min="1808" max="1808" width="8.85546875" style="3" customWidth="1"/>
    <col min="1809" max="1809" width="8.5703125" style="3" customWidth="1"/>
    <col min="1810" max="1810" width="7.85546875" style="3" customWidth="1"/>
    <col min="1811" max="1811" width="8" style="3" customWidth="1"/>
    <col min="1812" max="1812" width="8.85546875" style="3" customWidth="1"/>
    <col min="1813" max="1813" width="0" style="3" hidden="1" customWidth="1"/>
    <col min="1814" max="2048" width="9.140625" style="3"/>
    <col min="2049" max="2049" width="6.140625" style="3" bestFit="1" customWidth="1"/>
    <col min="2050" max="2050" width="28.28515625" style="3" customWidth="1"/>
    <col min="2051" max="2051" width="0" style="3" hidden="1" customWidth="1"/>
    <col min="2052" max="2052" width="9.140625" style="3"/>
    <col min="2053" max="2053" width="13.28515625" style="3" customWidth="1"/>
    <col min="2054" max="2054" width="11" style="3" customWidth="1"/>
    <col min="2055" max="2055" width="13.42578125" style="3" customWidth="1"/>
    <col min="2056" max="2056" width="13.85546875" style="3" customWidth="1"/>
    <col min="2057" max="2057" width="9.85546875" style="3" customWidth="1"/>
    <col min="2058" max="2058" width="11.140625" style="3" customWidth="1"/>
    <col min="2059" max="2059" width="12.5703125" style="3" customWidth="1"/>
    <col min="2060" max="2060" width="14.7109375" style="3" customWidth="1"/>
    <col min="2061" max="2061" width="13" style="3" customWidth="1"/>
    <col min="2062" max="2062" width="10.7109375" style="3" customWidth="1"/>
    <col min="2063" max="2063" width="8.7109375" style="3" customWidth="1"/>
    <col min="2064" max="2064" width="8.85546875" style="3" customWidth="1"/>
    <col min="2065" max="2065" width="8.5703125" style="3" customWidth="1"/>
    <col min="2066" max="2066" width="7.85546875" style="3" customWidth="1"/>
    <col min="2067" max="2067" width="8" style="3" customWidth="1"/>
    <col min="2068" max="2068" width="8.85546875" style="3" customWidth="1"/>
    <col min="2069" max="2069" width="0" style="3" hidden="1" customWidth="1"/>
    <col min="2070" max="2304" width="9.140625" style="3"/>
    <col min="2305" max="2305" width="6.140625" style="3" bestFit="1" customWidth="1"/>
    <col min="2306" max="2306" width="28.28515625" style="3" customWidth="1"/>
    <col min="2307" max="2307" width="0" style="3" hidden="1" customWidth="1"/>
    <col min="2308" max="2308" width="9.140625" style="3"/>
    <col min="2309" max="2309" width="13.28515625" style="3" customWidth="1"/>
    <col min="2310" max="2310" width="11" style="3" customWidth="1"/>
    <col min="2311" max="2311" width="13.42578125" style="3" customWidth="1"/>
    <col min="2312" max="2312" width="13.85546875" style="3" customWidth="1"/>
    <col min="2313" max="2313" width="9.85546875" style="3" customWidth="1"/>
    <col min="2314" max="2314" width="11.140625" style="3" customWidth="1"/>
    <col min="2315" max="2315" width="12.5703125" style="3" customWidth="1"/>
    <col min="2316" max="2316" width="14.7109375" style="3" customWidth="1"/>
    <col min="2317" max="2317" width="13" style="3" customWidth="1"/>
    <col min="2318" max="2318" width="10.7109375" style="3" customWidth="1"/>
    <col min="2319" max="2319" width="8.7109375" style="3" customWidth="1"/>
    <col min="2320" max="2320" width="8.85546875" style="3" customWidth="1"/>
    <col min="2321" max="2321" width="8.5703125" style="3" customWidth="1"/>
    <col min="2322" max="2322" width="7.85546875" style="3" customWidth="1"/>
    <col min="2323" max="2323" width="8" style="3" customWidth="1"/>
    <col min="2324" max="2324" width="8.85546875" style="3" customWidth="1"/>
    <col min="2325" max="2325" width="0" style="3" hidden="1" customWidth="1"/>
    <col min="2326" max="2560" width="9.140625" style="3"/>
    <col min="2561" max="2561" width="6.140625" style="3" bestFit="1" customWidth="1"/>
    <col min="2562" max="2562" width="28.28515625" style="3" customWidth="1"/>
    <col min="2563" max="2563" width="0" style="3" hidden="1" customWidth="1"/>
    <col min="2564" max="2564" width="9.140625" style="3"/>
    <col min="2565" max="2565" width="13.28515625" style="3" customWidth="1"/>
    <col min="2566" max="2566" width="11" style="3" customWidth="1"/>
    <col min="2567" max="2567" width="13.42578125" style="3" customWidth="1"/>
    <col min="2568" max="2568" width="13.85546875" style="3" customWidth="1"/>
    <col min="2569" max="2569" width="9.85546875" style="3" customWidth="1"/>
    <col min="2570" max="2570" width="11.140625" style="3" customWidth="1"/>
    <col min="2571" max="2571" width="12.5703125" style="3" customWidth="1"/>
    <col min="2572" max="2572" width="14.7109375" style="3" customWidth="1"/>
    <col min="2573" max="2573" width="13" style="3" customWidth="1"/>
    <col min="2574" max="2574" width="10.7109375" style="3" customWidth="1"/>
    <col min="2575" max="2575" width="8.7109375" style="3" customWidth="1"/>
    <col min="2576" max="2576" width="8.85546875" style="3" customWidth="1"/>
    <col min="2577" max="2577" width="8.5703125" style="3" customWidth="1"/>
    <col min="2578" max="2578" width="7.85546875" style="3" customWidth="1"/>
    <col min="2579" max="2579" width="8" style="3" customWidth="1"/>
    <col min="2580" max="2580" width="8.85546875" style="3" customWidth="1"/>
    <col min="2581" max="2581" width="0" style="3" hidden="1" customWidth="1"/>
    <col min="2582" max="2816" width="9.140625" style="3"/>
    <col min="2817" max="2817" width="6.140625" style="3" bestFit="1" customWidth="1"/>
    <col min="2818" max="2818" width="28.28515625" style="3" customWidth="1"/>
    <col min="2819" max="2819" width="0" style="3" hidden="1" customWidth="1"/>
    <col min="2820" max="2820" width="9.140625" style="3"/>
    <col min="2821" max="2821" width="13.28515625" style="3" customWidth="1"/>
    <col min="2822" max="2822" width="11" style="3" customWidth="1"/>
    <col min="2823" max="2823" width="13.42578125" style="3" customWidth="1"/>
    <col min="2824" max="2824" width="13.85546875" style="3" customWidth="1"/>
    <col min="2825" max="2825" width="9.85546875" style="3" customWidth="1"/>
    <col min="2826" max="2826" width="11.140625" style="3" customWidth="1"/>
    <col min="2827" max="2827" width="12.5703125" style="3" customWidth="1"/>
    <col min="2828" max="2828" width="14.7109375" style="3" customWidth="1"/>
    <col min="2829" max="2829" width="13" style="3" customWidth="1"/>
    <col min="2830" max="2830" width="10.7109375" style="3" customWidth="1"/>
    <col min="2831" max="2831" width="8.7109375" style="3" customWidth="1"/>
    <col min="2832" max="2832" width="8.85546875" style="3" customWidth="1"/>
    <col min="2833" max="2833" width="8.5703125" style="3" customWidth="1"/>
    <col min="2834" max="2834" width="7.85546875" style="3" customWidth="1"/>
    <col min="2835" max="2835" width="8" style="3" customWidth="1"/>
    <col min="2836" max="2836" width="8.85546875" style="3" customWidth="1"/>
    <col min="2837" max="2837" width="0" style="3" hidden="1" customWidth="1"/>
    <col min="2838" max="3072" width="9.140625" style="3"/>
    <col min="3073" max="3073" width="6.140625" style="3" bestFit="1" customWidth="1"/>
    <col min="3074" max="3074" width="28.28515625" style="3" customWidth="1"/>
    <col min="3075" max="3075" width="0" style="3" hidden="1" customWidth="1"/>
    <col min="3076" max="3076" width="9.140625" style="3"/>
    <col min="3077" max="3077" width="13.28515625" style="3" customWidth="1"/>
    <col min="3078" max="3078" width="11" style="3" customWidth="1"/>
    <col min="3079" max="3079" width="13.42578125" style="3" customWidth="1"/>
    <col min="3080" max="3080" width="13.85546875" style="3" customWidth="1"/>
    <col min="3081" max="3081" width="9.85546875" style="3" customWidth="1"/>
    <col min="3082" max="3082" width="11.140625" style="3" customWidth="1"/>
    <col min="3083" max="3083" width="12.5703125" style="3" customWidth="1"/>
    <col min="3084" max="3084" width="14.7109375" style="3" customWidth="1"/>
    <col min="3085" max="3085" width="13" style="3" customWidth="1"/>
    <col min="3086" max="3086" width="10.7109375" style="3" customWidth="1"/>
    <col min="3087" max="3087" width="8.7109375" style="3" customWidth="1"/>
    <col min="3088" max="3088" width="8.85546875" style="3" customWidth="1"/>
    <col min="3089" max="3089" width="8.5703125" style="3" customWidth="1"/>
    <col min="3090" max="3090" width="7.85546875" style="3" customWidth="1"/>
    <col min="3091" max="3091" width="8" style="3" customWidth="1"/>
    <col min="3092" max="3092" width="8.85546875" style="3" customWidth="1"/>
    <col min="3093" max="3093" width="0" style="3" hidden="1" customWidth="1"/>
    <col min="3094" max="3328" width="9.140625" style="3"/>
    <col min="3329" max="3329" width="6.140625" style="3" bestFit="1" customWidth="1"/>
    <col min="3330" max="3330" width="28.28515625" style="3" customWidth="1"/>
    <col min="3331" max="3331" width="0" style="3" hidden="1" customWidth="1"/>
    <col min="3332" max="3332" width="9.140625" style="3"/>
    <col min="3333" max="3333" width="13.28515625" style="3" customWidth="1"/>
    <col min="3334" max="3334" width="11" style="3" customWidth="1"/>
    <col min="3335" max="3335" width="13.42578125" style="3" customWidth="1"/>
    <col min="3336" max="3336" width="13.85546875" style="3" customWidth="1"/>
    <col min="3337" max="3337" width="9.85546875" style="3" customWidth="1"/>
    <col min="3338" max="3338" width="11.140625" style="3" customWidth="1"/>
    <col min="3339" max="3339" width="12.5703125" style="3" customWidth="1"/>
    <col min="3340" max="3340" width="14.7109375" style="3" customWidth="1"/>
    <col min="3341" max="3341" width="13" style="3" customWidth="1"/>
    <col min="3342" max="3342" width="10.7109375" style="3" customWidth="1"/>
    <col min="3343" max="3343" width="8.7109375" style="3" customWidth="1"/>
    <col min="3344" max="3344" width="8.85546875" style="3" customWidth="1"/>
    <col min="3345" max="3345" width="8.5703125" style="3" customWidth="1"/>
    <col min="3346" max="3346" width="7.85546875" style="3" customWidth="1"/>
    <col min="3347" max="3347" width="8" style="3" customWidth="1"/>
    <col min="3348" max="3348" width="8.85546875" style="3" customWidth="1"/>
    <col min="3349" max="3349" width="0" style="3" hidden="1" customWidth="1"/>
    <col min="3350" max="3584" width="9.140625" style="3"/>
    <col min="3585" max="3585" width="6.140625" style="3" bestFit="1" customWidth="1"/>
    <col min="3586" max="3586" width="28.28515625" style="3" customWidth="1"/>
    <col min="3587" max="3587" width="0" style="3" hidden="1" customWidth="1"/>
    <col min="3588" max="3588" width="9.140625" style="3"/>
    <col min="3589" max="3589" width="13.28515625" style="3" customWidth="1"/>
    <col min="3590" max="3590" width="11" style="3" customWidth="1"/>
    <col min="3591" max="3591" width="13.42578125" style="3" customWidth="1"/>
    <col min="3592" max="3592" width="13.85546875" style="3" customWidth="1"/>
    <col min="3593" max="3593" width="9.85546875" style="3" customWidth="1"/>
    <col min="3594" max="3594" width="11.140625" style="3" customWidth="1"/>
    <col min="3595" max="3595" width="12.5703125" style="3" customWidth="1"/>
    <col min="3596" max="3596" width="14.7109375" style="3" customWidth="1"/>
    <col min="3597" max="3597" width="13" style="3" customWidth="1"/>
    <col min="3598" max="3598" width="10.7109375" style="3" customWidth="1"/>
    <col min="3599" max="3599" width="8.7109375" style="3" customWidth="1"/>
    <col min="3600" max="3600" width="8.85546875" style="3" customWidth="1"/>
    <col min="3601" max="3601" width="8.5703125" style="3" customWidth="1"/>
    <col min="3602" max="3602" width="7.85546875" style="3" customWidth="1"/>
    <col min="3603" max="3603" width="8" style="3" customWidth="1"/>
    <col min="3604" max="3604" width="8.85546875" style="3" customWidth="1"/>
    <col min="3605" max="3605" width="0" style="3" hidden="1" customWidth="1"/>
    <col min="3606" max="3840" width="9.140625" style="3"/>
    <col min="3841" max="3841" width="6.140625" style="3" bestFit="1" customWidth="1"/>
    <col min="3842" max="3842" width="28.28515625" style="3" customWidth="1"/>
    <col min="3843" max="3843" width="0" style="3" hidden="1" customWidth="1"/>
    <col min="3844" max="3844" width="9.140625" style="3"/>
    <col min="3845" max="3845" width="13.28515625" style="3" customWidth="1"/>
    <col min="3846" max="3846" width="11" style="3" customWidth="1"/>
    <col min="3847" max="3847" width="13.42578125" style="3" customWidth="1"/>
    <col min="3848" max="3848" width="13.85546875" style="3" customWidth="1"/>
    <col min="3849" max="3849" width="9.85546875" style="3" customWidth="1"/>
    <col min="3850" max="3850" width="11.140625" style="3" customWidth="1"/>
    <col min="3851" max="3851" width="12.5703125" style="3" customWidth="1"/>
    <col min="3852" max="3852" width="14.7109375" style="3" customWidth="1"/>
    <col min="3853" max="3853" width="13" style="3" customWidth="1"/>
    <col min="3854" max="3854" width="10.7109375" style="3" customWidth="1"/>
    <col min="3855" max="3855" width="8.7109375" style="3" customWidth="1"/>
    <col min="3856" max="3856" width="8.85546875" style="3" customWidth="1"/>
    <col min="3857" max="3857" width="8.5703125" style="3" customWidth="1"/>
    <col min="3858" max="3858" width="7.85546875" style="3" customWidth="1"/>
    <col min="3859" max="3859" width="8" style="3" customWidth="1"/>
    <col min="3860" max="3860" width="8.85546875" style="3" customWidth="1"/>
    <col min="3861" max="3861" width="0" style="3" hidden="1" customWidth="1"/>
    <col min="3862" max="4096" width="9.140625" style="3"/>
    <col min="4097" max="4097" width="6.140625" style="3" bestFit="1" customWidth="1"/>
    <col min="4098" max="4098" width="28.28515625" style="3" customWidth="1"/>
    <col min="4099" max="4099" width="0" style="3" hidden="1" customWidth="1"/>
    <col min="4100" max="4100" width="9.140625" style="3"/>
    <col min="4101" max="4101" width="13.28515625" style="3" customWidth="1"/>
    <col min="4102" max="4102" width="11" style="3" customWidth="1"/>
    <col min="4103" max="4103" width="13.42578125" style="3" customWidth="1"/>
    <col min="4104" max="4104" width="13.85546875" style="3" customWidth="1"/>
    <col min="4105" max="4105" width="9.85546875" style="3" customWidth="1"/>
    <col min="4106" max="4106" width="11.140625" style="3" customWidth="1"/>
    <col min="4107" max="4107" width="12.5703125" style="3" customWidth="1"/>
    <col min="4108" max="4108" width="14.7109375" style="3" customWidth="1"/>
    <col min="4109" max="4109" width="13" style="3" customWidth="1"/>
    <col min="4110" max="4110" width="10.7109375" style="3" customWidth="1"/>
    <col min="4111" max="4111" width="8.7109375" style="3" customWidth="1"/>
    <col min="4112" max="4112" width="8.85546875" style="3" customWidth="1"/>
    <col min="4113" max="4113" width="8.5703125" style="3" customWidth="1"/>
    <col min="4114" max="4114" width="7.85546875" style="3" customWidth="1"/>
    <col min="4115" max="4115" width="8" style="3" customWidth="1"/>
    <col min="4116" max="4116" width="8.85546875" style="3" customWidth="1"/>
    <col min="4117" max="4117" width="0" style="3" hidden="1" customWidth="1"/>
    <col min="4118" max="4352" width="9.140625" style="3"/>
    <col min="4353" max="4353" width="6.140625" style="3" bestFit="1" customWidth="1"/>
    <col min="4354" max="4354" width="28.28515625" style="3" customWidth="1"/>
    <col min="4355" max="4355" width="0" style="3" hidden="1" customWidth="1"/>
    <col min="4356" max="4356" width="9.140625" style="3"/>
    <col min="4357" max="4357" width="13.28515625" style="3" customWidth="1"/>
    <col min="4358" max="4358" width="11" style="3" customWidth="1"/>
    <col min="4359" max="4359" width="13.42578125" style="3" customWidth="1"/>
    <col min="4360" max="4360" width="13.85546875" style="3" customWidth="1"/>
    <col min="4361" max="4361" width="9.85546875" style="3" customWidth="1"/>
    <col min="4362" max="4362" width="11.140625" style="3" customWidth="1"/>
    <col min="4363" max="4363" width="12.5703125" style="3" customWidth="1"/>
    <col min="4364" max="4364" width="14.7109375" style="3" customWidth="1"/>
    <col min="4365" max="4365" width="13" style="3" customWidth="1"/>
    <col min="4366" max="4366" width="10.7109375" style="3" customWidth="1"/>
    <col min="4367" max="4367" width="8.7109375" style="3" customWidth="1"/>
    <col min="4368" max="4368" width="8.85546875" style="3" customWidth="1"/>
    <col min="4369" max="4369" width="8.5703125" style="3" customWidth="1"/>
    <col min="4370" max="4370" width="7.85546875" style="3" customWidth="1"/>
    <col min="4371" max="4371" width="8" style="3" customWidth="1"/>
    <col min="4372" max="4372" width="8.85546875" style="3" customWidth="1"/>
    <col min="4373" max="4373" width="0" style="3" hidden="1" customWidth="1"/>
    <col min="4374" max="4608" width="9.140625" style="3"/>
    <col min="4609" max="4609" width="6.140625" style="3" bestFit="1" customWidth="1"/>
    <col min="4610" max="4610" width="28.28515625" style="3" customWidth="1"/>
    <col min="4611" max="4611" width="0" style="3" hidden="1" customWidth="1"/>
    <col min="4612" max="4612" width="9.140625" style="3"/>
    <col min="4613" max="4613" width="13.28515625" style="3" customWidth="1"/>
    <col min="4614" max="4614" width="11" style="3" customWidth="1"/>
    <col min="4615" max="4615" width="13.42578125" style="3" customWidth="1"/>
    <col min="4616" max="4616" width="13.85546875" style="3" customWidth="1"/>
    <col min="4617" max="4617" width="9.85546875" style="3" customWidth="1"/>
    <col min="4618" max="4618" width="11.140625" style="3" customWidth="1"/>
    <col min="4619" max="4619" width="12.5703125" style="3" customWidth="1"/>
    <col min="4620" max="4620" width="14.7109375" style="3" customWidth="1"/>
    <col min="4621" max="4621" width="13" style="3" customWidth="1"/>
    <col min="4622" max="4622" width="10.7109375" style="3" customWidth="1"/>
    <col min="4623" max="4623" width="8.7109375" style="3" customWidth="1"/>
    <col min="4624" max="4624" width="8.85546875" style="3" customWidth="1"/>
    <col min="4625" max="4625" width="8.5703125" style="3" customWidth="1"/>
    <col min="4626" max="4626" width="7.85546875" style="3" customWidth="1"/>
    <col min="4627" max="4627" width="8" style="3" customWidth="1"/>
    <col min="4628" max="4628" width="8.85546875" style="3" customWidth="1"/>
    <col min="4629" max="4629" width="0" style="3" hidden="1" customWidth="1"/>
    <col min="4630" max="4864" width="9.140625" style="3"/>
    <col min="4865" max="4865" width="6.140625" style="3" bestFit="1" customWidth="1"/>
    <col min="4866" max="4866" width="28.28515625" style="3" customWidth="1"/>
    <col min="4867" max="4867" width="0" style="3" hidden="1" customWidth="1"/>
    <col min="4868" max="4868" width="9.140625" style="3"/>
    <col min="4869" max="4869" width="13.28515625" style="3" customWidth="1"/>
    <col min="4870" max="4870" width="11" style="3" customWidth="1"/>
    <col min="4871" max="4871" width="13.42578125" style="3" customWidth="1"/>
    <col min="4872" max="4872" width="13.85546875" style="3" customWidth="1"/>
    <col min="4873" max="4873" width="9.85546875" style="3" customWidth="1"/>
    <col min="4874" max="4874" width="11.140625" style="3" customWidth="1"/>
    <col min="4875" max="4875" width="12.5703125" style="3" customWidth="1"/>
    <col min="4876" max="4876" width="14.7109375" style="3" customWidth="1"/>
    <col min="4877" max="4877" width="13" style="3" customWidth="1"/>
    <col min="4878" max="4878" width="10.7109375" style="3" customWidth="1"/>
    <col min="4879" max="4879" width="8.7109375" style="3" customWidth="1"/>
    <col min="4880" max="4880" width="8.85546875" style="3" customWidth="1"/>
    <col min="4881" max="4881" width="8.5703125" style="3" customWidth="1"/>
    <col min="4882" max="4882" width="7.85546875" style="3" customWidth="1"/>
    <col min="4883" max="4883" width="8" style="3" customWidth="1"/>
    <col min="4884" max="4884" width="8.85546875" style="3" customWidth="1"/>
    <col min="4885" max="4885" width="0" style="3" hidden="1" customWidth="1"/>
    <col min="4886" max="5120" width="9.140625" style="3"/>
    <col min="5121" max="5121" width="6.140625" style="3" bestFit="1" customWidth="1"/>
    <col min="5122" max="5122" width="28.28515625" style="3" customWidth="1"/>
    <col min="5123" max="5123" width="0" style="3" hidden="1" customWidth="1"/>
    <col min="5124" max="5124" width="9.140625" style="3"/>
    <col min="5125" max="5125" width="13.28515625" style="3" customWidth="1"/>
    <col min="5126" max="5126" width="11" style="3" customWidth="1"/>
    <col min="5127" max="5127" width="13.42578125" style="3" customWidth="1"/>
    <col min="5128" max="5128" width="13.85546875" style="3" customWidth="1"/>
    <col min="5129" max="5129" width="9.85546875" style="3" customWidth="1"/>
    <col min="5130" max="5130" width="11.140625" style="3" customWidth="1"/>
    <col min="5131" max="5131" width="12.5703125" style="3" customWidth="1"/>
    <col min="5132" max="5132" width="14.7109375" style="3" customWidth="1"/>
    <col min="5133" max="5133" width="13" style="3" customWidth="1"/>
    <col min="5134" max="5134" width="10.7109375" style="3" customWidth="1"/>
    <col min="5135" max="5135" width="8.7109375" style="3" customWidth="1"/>
    <col min="5136" max="5136" width="8.85546875" style="3" customWidth="1"/>
    <col min="5137" max="5137" width="8.5703125" style="3" customWidth="1"/>
    <col min="5138" max="5138" width="7.85546875" style="3" customWidth="1"/>
    <col min="5139" max="5139" width="8" style="3" customWidth="1"/>
    <col min="5140" max="5140" width="8.85546875" style="3" customWidth="1"/>
    <col min="5141" max="5141" width="0" style="3" hidden="1" customWidth="1"/>
    <col min="5142" max="5376" width="9.140625" style="3"/>
    <col min="5377" max="5377" width="6.140625" style="3" bestFit="1" customWidth="1"/>
    <col min="5378" max="5378" width="28.28515625" style="3" customWidth="1"/>
    <col min="5379" max="5379" width="0" style="3" hidden="1" customWidth="1"/>
    <col min="5380" max="5380" width="9.140625" style="3"/>
    <col min="5381" max="5381" width="13.28515625" style="3" customWidth="1"/>
    <col min="5382" max="5382" width="11" style="3" customWidth="1"/>
    <col min="5383" max="5383" width="13.42578125" style="3" customWidth="1"/>
    <col min="5384" max="5384" width="13.85546875" style="3" customWidth="1"/>
    <col min="5385" max="5385" width="9.85546875" style="3" customWidth="1"/>
    <col min="5386" max="5386" width="11.140625" style="3" customWidth="1"/>
    <col min="5387" max="5387" width="12.5703125" style="3" customWidth="1"/>
    <col min="5388" max="5388" width="14.7109375" style="3" customWidth="1"/>
    <col min="5389" max="5389" width="13" style="3" customWidth="1"/>
    <col min="5390" max="5390" width="10.7109375" style="3" customWidth="1"/>
    <col min="5391" max="5391" width="8.7109375" style="3" customWidth="1"/>
    <col min="5392" max="5392" width="8.85546875" style="3" customWidth="1"/>
    <col min="5393" max="5393" width="8.5703125" style="3" customWidth="1"/>
    <col min="5394" max="5394" width="7.85546875" style="3" customWidth="1"/>
    <col min="5395" max="5395" width="8" style="3" customWidth="1"/>
    <col min="5396" max="5396" width="8.85546875" style="3" customWidth="1"/>
    <col min="5397" max="5397" width="0" style="3" hidden="1" customWidth="1"/>
    <col min="5398" max="5632" width="9.140625" style="3"/>
    <col min="5633" max="5633" width="6.140625" style="3" bestFit="1" customWidth="1"/>
    <col min="5634" max="5634" width="28.28515625" style="3" customWidth="1"/>
    <col min="5635" max="5635" width="0" style="3" hidden="1" customWidth="1"/>
    <col min="5636" max="5636" width="9.140625" style="3"/>
    <col min="5637" max="5637" width="13.28515625" style="3" customWidth="1"/>
    <col min="5638" max="5638" width="11" style="3" customWidth="1"/>
    <col min="5639" max="5639" width="13.42578125" style="3" customWidth="1"/>
    <col min="5640" max="5640" width="13.85546875" style="3" customWidth="1"/>
    <col min="5641" max="5641" width="9.85546875" style="3" customWidth="1"/>
    <col min="5642" max="5642" width="11.140625" style="3" customWidth="1"/>
    <col min="5643" max="5643" width="12.5703125" style="3" customWidth="1"/>
    <col min="5644" max="5644" width="14.7109375" style="3" customWidth="1"/>
    <col min="5645" max="5645" width="13" style="3" customWidth="1"/>
    <col min="5646" max="5646" width="10.7109375" style="3" customWidth="1"/>
    <col min="5647" max="5647" width="8.7109375" style="3" customWidth="1"/>
    <col min="5648" max="5648" width="8.85546875" style="3" customWidth="1"/>
    <col min="5649" max="5649" width="8.5703125" style="3" customWidth="1"/>
    <col min="5650" max="5650" width="7.85546875" style="3" customWidth="1"/>
    <col min="5651" max="5651" width="8" style="3" customWidth="1"/>
    <col min="5652" max="5652" width="8.85546875" style="3" customWidth="1"/>
    <col min="5653" max="5653" width="0" style="3" hidden="1" customWidth="1"/>
    <col min="5654" max="5888" width="9.140625" style="3"/>
    <col min="5889" max="5889" width="6.140625" style="3" bestFit="1" customWidth="1"/>
    <col min="5890" max="5890" width="28.28515625" style="3" customWidth="1"/>
    <col min="5891" max="5891" width="0" style="3" hidden="1" customWidth="1"/>
    <col min="5892" max="5892" width="9.140625" style="3"/>
    <col min="5893" max="5893" width="13.28515625" style="3" customWidth="1"/>
    <col min="5894" max="5894" width="11" style="3" customWidth="1"/>
    <col min="5895" max="5895" width="13.42578125" style="3" customWidth="1"/>
    <col min="5896" max="5896" width="13.85546875" style="3" customWidth="1"/>
    <col min="5897" max="5897" width="9.85546875" style="3" customWidth="1"/>
    <col min="5898" max="5898" width="11.140625" style="3" customWidth="1"/>
    <col min="5899" max="5899" width="12.5703125" style="3" customWidth="1"/>
    <col min="5900" max="5900" width="14.7109375" style="3" customWidth="1"/>
    <col min="5901" max="5901" width="13" style="3" customWidth="1"/>
    <col min="5902" max="5902" width="10.7109375" style="3" customWidth="1"/>
    <col min="5903" max="5903" width="8.7109375" style="3" customWidth="1"/>
    <col min="5904" max="5904" width="8.85546875" style="3" customWidth="1"/>
    <col min="5905" max="5905" width="8.5703125" style="3" customWidth="1"/>
    <col min="5906" max="5906" width="7.85546875" style="3" customWidth="1"/>
    <col min="5907" max="5907" width="8" style="3" customWidth="1"/>
    <col min="5908" max="5908" width="8.85546875" style="3" customWidth="1"/>
    <col min="5909" max="5909" width="0" style="3" hidden="1" customWidth="1"/>
    <col min="5910" max="6144" width="9.140625" style="3"/>
    <col min="6145" max="6145" width="6.140625" style="3" bestFit="1" customWidth="1"/>
    <col min="6146" max="6146" width="28.28515625" style="3" customWidth="1"/>
    <col min="6147" max="6147" width="0" style="3" hidden="1" customWidth="1"/>
    <col min="6148" max="6148" width="9.140625" style="3"/>
    <col min="6149" max="6149" width="13.28515625" style="3" customWidth="1"/>
    <col min="6150" max="6150" width="11" style="3" customWidth="1"/>
    <col min="6151" max="6151" width="13.42578125" style="3" customWidth="1"/>
    <col min="6152" max="6152" width="13.85546875" style="3" customWidth="1"/>
    <col min="6153" max="6153" width="9.85546875" style="3" customWidth="1"/>
    <col min="6154" max="6154" width="11.140625" style="3" customWidth="1"/>
    <col min="6155" max="6155" width="12.5703125" style="3" customWidth="1"/>
    <col min="6156" max="6156" width="14.7109375" style="3" customWidth="1"/>
    <col min="6157" max="6157" width="13" style="3" customWidth="1"/>
    <col min="6158" max="6158" width="10.7109375" style="3" customWidth="1"/>
    <col min="6159" max="6159" width="8.7109375" style="3" customWidth="1"/>
    <col min="6160" max="6160" width="8.85546875" style="3" customWidth="1"/>
    <col min="6161" max="6161" width="8.5703125" style="3" customWidth="1"/>
    <col min="6162" max="6162" width="7.85546875" style="3" customWidth="1"/>
    <col min="6163" max="6163" width="8" style="3" customWidth="1"/>
    <col min="6164" max="6164" width="8.85546875" style="3" customWidth="1"/>
    <col min="6165" max="6165" width="0" style="3" hidden="1" customWidth="1"/>
    <col min="6166" max="6400" width="9.140625" style="3"/>
    <col min="6401" max="6401" width="6.140625" style="3" bestFit="1" customWidth="1"/>
    <col min="6402" max="6402" width="28.28515625" style="3" customWidth="1"/>
    <col min="6403" max="6403" width="0" style="3" hidden="1" customWidth="1"/>
    <col min="6404" max="6404" width="9.140625" style="3"/>
    <col min="6405" max="6405" width="13.28515625" style="3" customWidth="1"/>
    <col min="6406" max="6406" width="11" style="3" customWidth="1"/>
    <col min="6407" max="6407" width="13.42578125" style="3" customWidth="1"/>
    <col min="6408" max="6408" width="13.85546875" style="3" customWidth="1"/>
    <col min="6409" max="6409" width="9.85546875" style="3" customWidth="1"/>
    <col min="6410" max="6410" width="11.140625" style="3" customWidth="1"/>
    <col min="6411" max="6411" width="12.5703125" style="3" customWidth="1"/>
    <col min="6412" max="6412" width="14.7109375" style="3" customWidth="1"/>
    <col min="6413" max="6413" width="13" style="3" customWidth="1"/>
    <col min="6414" max="6414" width="10.7109375" style="3" customWidth="1"/>
    <col min="6415" max="6415" width="8.7109375" style="3" customWidth="1"/>
    <col min="6416" max="6416" width="8.85546875" style="3" customWidth="1"/>
    <col min="6417" max="6417" width="8.5703125" style="3" customWidth="1"/>
    <col min="6418" max="6418" width="7.85546875" style="3" customWidth="1"/>
    <col min="6419" max="6419" width="8" style="3" customWidth="1"/>
    <col min="6420" max="6420" width="8.85546875" style="3" customWidth="1"/>
    <col min="6421" max="6421" width="0" style="3" hidden="1" customWidth="1"/>
    <col min="6422" max="6656" width="9.140625" style="3"/>
    <col min="6657" max="6657" width="6.140625" style="3" bestFit="1" customWidth="1"/>
    <col min="6658" max="6658" width="28.28515625" style="3" customWidth="1"/>
    <col min="6659" max="6659" width="0" style="3" hidden="1" customWidth="1"/>
    <col min="6660" max="6660" width="9.140625" style="3"/>
    <col min="6661" max="6661" width="13.28515625" style="3" customWidth="1"/>
    <col min="6662" max="6662" width="11" style="3" customWidth="1"/>
    <col min="6663" max="6663" width="13.42578125" style="3" customWidth="1"/>
    <col min="6664" max="6664" width="13.85546875" style="3" customWidth="1"/>
    <col min="6665" max="6665" width="9.85546875" style="3" customWidth="1"/>
    <col min="6666" max="6666" width="11.140625" style="3" customWidth="1"/>
    <col min="6667" max="6667" width="12.5703125" style="3" customWidth="1"/>
    <col min="6668" max="6668" width="14.7109375" style="3" customWidth="1"/>
    <col min="6669" max="6669" width="13" style="3" customWidth="1"/>
    <col min="6670" max="6670" width="10.7109375" style="3" customWidth="1"/>
    <col min="6671" max="6671" width="8.7109375" style="3" customWidth="1"/>
    <col min="6672" max="6672" width="8.85546875" style="3" customWidth="1"/>
    <col min="6673" max="6673" width="8.5703125" style="3" customWidth="1"/>
    <col min="6674" max="6674" width="7.85546875" style="3" customWidth="1"/>
    <col min="6675" max="6675" width="8" style="3" customWidth="1"/>
    <col min="6676" max="6676" width="8.85546875" style="3" customWidth="1"/>
    <col min="6677" max="6677" width="0" style="3" hidden="1" customWidth="1"/>
    <col min="6678" max="6912" width="9.140625" style="3"/>
    <col min="6913" max="6913" width="6.140625" style="3" bestFit="1" customWidth="1"/>
    <col min="6914" max="6914" width="28.28515625" style="3" customWidth="1"/>
    <col min="6915" max="6915" width="0" style="3" hidden="1" customWidth="1"/>
    <col min="6916" max="6916" width="9.140625" style="3"/>
    <col min="6917" max="6917" width="13.28515625" style="3" customWidth="1"/>
    <col min="6918" max="6918" width="11" style="3" customWidth="1"/>
    <col min="6919" max="6919" width="13.42578125" style="3" customWidth="1"/>
    <col min="6920" max="6920" width="13.85546875" style="3" customWidth="1"/>
    <col min="6921" max="6921" width="9.85546875" style="3" customWidth="1"/>
    <col min="6922" max="6922" width="11.140625" style="3" customWidth="1"/>
    <col min="6923" max="6923" width="12.5703125" style="3" customWidth="1"/>
    <col min="6924" max="6924" width="14.7109375" style="3" customWidth="1"/>
    <col min="6925" max="6925" width="13" style="3" customWidth="1"/>
    <col min="6926" max="6926" width="10.7109375" style="3" customWidth="1"/>
    <col min="6927" max="6927" width="8.7109375" style="3" customWidth="1"/>
    <col min="6928" max="6928" width="8.85546875" style="3" customWidth="1"/>
    <col min="6929" max="6929" width="8.5703125" style="3" customWidth="1"/>
    <col min="6930" max="6930" width="7.85546875" style="3" customWidth="1"/>
    <col min="6931" max="6931" width="8" style="3" customWidth="1"/>
    <col min="6932" max="6932" width="8.85546875" style="3" customWidth="1"/>
    <col min="6933" max="6933" width="0" style="3" hidden="1" customWidth="1"/>
    <col min="6934" max="7168" width="9.140625" style="3"/>
    <col min="7169" max="7169" width="6.140625" style="3" bestFit="1" customWidth="1"/>
    <col min="7170" max="7170" width="28.28515625" style="3" customWidth="1"/>
    <col min="7171" max="7171" width="0" style="3" hidden="1" customWidth="1"/>
    <col min="7172" max="7172" width="9.140625" style="3"/>
    <col min="7173" max="7173" width="13.28515625" style="3" customWidth="1"/>
    <col min="7174" max="7174" width="11" style="3" customWidth="1"/>
    <col min="7175" max="7175" width="13.42578125" style="3" customWidth="1"/>
    <col min="7176" max="7176" width="13.85546875" style="3" customWidth="1"/>
    <col min="7177" max="7177" width="9.85546875" style="3" customWidth="1"/>
    <col min="7178" max="7178" width="11.140625" style="3" customWidth="1"/>
    <col min="7179" max="7179" width="12.5703125" style="3" customWidth="1"/>
    <col min="7180" max="7180" width="14.7109375" style="3" customWidth="1"/>
    <col min="7181" max="7181" width="13" style="3" customWidth="1"/>
    <col min="7182" max="7182" width="10.7109375" style="3" customWidth="1"/>
    <col min="7183" max="7183" width="8.7109375" style="3" customWidth="1"/>
    <col min="7184" max="7184" width="8.85546875" style="3" customWidth="1"/>
    <col min="7185" max="7185" width="8.5703125" style="3" customWidth="1"/>
    <col min="7186" max="7186" width="7.85546875" style="3" customWidth="1"/>
    <col min="7187" max="7187" width="8" style="3" customWidth="1"/>
    <col min="7188" max="7188" width="8.85546875" style="3" customWidth="1"/>
    <col min="7189" max="7189" width="0" style="3" hidden="1" customWidth="1"/>
    <col min="7190" max="7424" width="9.140625" style="3"/>
    <col min="7425" max="7425" width="6.140625" style="3" bestFit="1" customWidth="1"/>
    <col min="7426" max="7426" width="28.28515625" style="3" customWidth="1"/>
    <col min="7427" max="7427" width="0" style="3" hidden="1" customWidth="1"/>
    <col min="7428" max="7428" width="9.140625" style="3"/>
    <col min="7429" max="7429" width="13.28515625" style="3" customWidth="1"/>
    <col min="7430" max="7430" width="11" style="3" customWidth="1"/>
    <col min="7431" max="7431" width="13.42578125" style="3" customWidth="1"/>
    <col min="7432" max="7432" width="13.85546875" style="3" customWidth="1"/>
    <col min="7433" max="7433" width="9.85546875" style="3" customWidth="1"/>
    <col min="7434" max="7434" width="11.140625" style="3" customWidth="1"/>
    <col min="7435" max="7435" width="12.5703125" style="3" customWidth="1"/>
    <col min="7436" max="7436" width="14.7109375" style="3" customWidth="1"/>
    <col min="7437" max="7437" width="13" style="3" customWidth="1"/>
    <col min="7438" max="7438" width="10.7109375" style="3" customWidth="1"/>
    <col min="7439" max="7439" width="8.7109375" style="3" customWidth="1"/>
    <col min="7440" max="7440" width="8.85546875" style="3" customWidth="1"/>
    <col min="7441" max="7441" width="8.5703125" style="3" customWidth="1"/>
    <col min="7442" max="7442" width="7.85546875" style="3" customWidth="1"/>
    <col min="7443" max="7443" width="8" style="3" customWidth="1"/>
    <col min="7444" max="7444" width="8.85546875" style="3" customWidth="1"/>
    <col min="7445" max="7445" width="0" style="3" hidden="1" customWidth="1"/>
    <col min="7446" max="7680" width="9.140625" style="3"/>
    <col min="7681" max="7681" width="6.140625" style="3" bestFit="1" customWidth="1"/>
    <col min="7682" max="7682" width="28.28515625" style="3" customWidth="1"/>
    <col min="7683" max="7683" width="0" style="3" hidden="1" customWidth="1"/>
    <col min="7684" max="7684" width="9.140625" style="3"/>
    <col min="7685" max="7685" width="13.28515625" style="3" customWidth="1"/>
    <col min="7686" max="7686" width="11" style="3" customWidth="1"/>
    <col min="7687" max="7687" width="13.42578125" style="3" customWidth="1"/>
    <col min="7688" max="7688" width="13.85546875" style="3" customWidth="1"/>
    <col min="7689" max="7689" width="9.85546875" style="3" customWidth="1"/>
    <col min="7690" max="7690" width="11.140625" style="3" customWidth="1"/>
    <col min="7691" max="7691" width="12.5703125" style="3" customWidth="1"/>
    <col min="7692" max="7692" width="14.7109375" style="3" customWidth="1"/>
    <col min="7693" max="7693" width="13" style="3" customWidth="1"/>
    <col min="7694" max="7694" width="10.7109375" style="3" customWidth="1"/>
    <col min="7695" max="7695" width="8.7109375" style="3" customWidth="1"/>
    <col min="7696" max="7696" width="8.85546875" style="3" customWidth="1"/>
    <col min="7697" max="7697" width="8.5703125" style="3" customWidth="1"/>
    <col min="7698" max="7698" width="7.85546875" style="3" customWidth="1"/>
    <col min="7699" max="7699" width="8" style="3" customWidth="1"/>
    <col min="7700" max="7700" width="8.85546875" style="3" customWidth="1"/>
    <col min="7701" max="7701" width="0" style="3" hidden="1" customWidth="1"/>
    <col min="7702" max="7936" width="9.140625" style="3"/>
    <col min="7937" max="7937" width="6.140625" style="3" bestFit="1" customWidth="1"/>
    <col min="7938" max="7938" width="28.28515625" style="3" customWidth="1"/>
    <col min="7939" max="7939" width="0" style="3" hidden="1" customWidth="1"/>
    <col min="7940" max="7940" width="9.140625" style="3"/>
    <col min="7941" max="7941" width="13.28515625" style="3" customWidth="1"/>
    <col min="7942" max="7942" width="11" style="3" customWidth="1"/>
    <col min="7943" max="7943" width="13.42578125" style="3" customWidth="1"/>
    <col min="7944" max="7944" width="13.85546875" style="3" customWidth="1"/>
    <col min="7945" max="7945" width="9.85546875" style="3" customWidth="1"/>
    <col min="7946" max="7946" width="11.140625" style="3" customWidth="1"/>
    <col min="7947" max="7947" width="12.5703125" style="3" customWidth="1"/>
    <col min="7948" max="7948" width="14.7109375" style="3" customWidth="1"/>
    <col min="7949" max="7949" width="13" style="3" customWidth="1"/>
    <col min="7950" max="7950" width="10.7109375" style="3" customWidth="1"/>
    <col min="7951" max="7951" width="8.7109375" style="3" customWidth="1"/>
    <col min="7952" max="7952" width="8.85546875" style="3" customWidth="1"/>
    <col min="7953" max="7953" width="8.5703125" style="3" customWidth="1"/>
    <col min="7954" max="7954" width="7.85546875" style="3" customWidth="1"/>
    <col min="7955" max="7955" width="8" style="3" customWidth="1"/>
    <col min="7956" max="7956" width="8.85546875" style="3" customWidth="1"/>
    <col min="7957" max="7957" width="0" style="3" hidden="1" customWidth="1"/>
    <col min="7958" max="8192" width="9.140625" style="3"/>
    <col min="8193" max="8193" width="6.140625" style="3" bestFit="1" customWidth="1"/>
    <col min="8194" max="8194" width="28.28515625" style="3" customWidth="1"/>
    <col min="8195" max="8195" width="0" style="3" hidden="1" customWidth="1"/>
    <col min="8196" max="8196" width="9.140625" style="3"/>
    <col min="8197" max="8197" width="13.28515625" style="3" customWidth="1"/>
    <col min="8198" max="8198" width="11" style="3" customWidth="1"/>
    <col min="8199" max="8199" width="13.42578125" style="3" customWidth="1"/>
    <col min="8200" max="8200" width="13.85546875" style="3" customWidth="1"/>
    <col min="8201" max="8201" width="9.85546875" style="3" customWidth="1"/>
    <col min="8202" max="8202" width="11.140625" style="3" customWidth="1"/>
    <col min="8203" max="8203" width="12.5703125" style="3" customWidth="1"/>
    <col min="8204" max="8204" width="14.7109375" style="3" customWidth="1"/>
    <col min="8205" max="8205" width="13" style="3" customWidth="1"/>
    <col min="8206" max="8206" width="10.7109375" style="3" customWidth="1"/>
    <col min="8207" max="8207" width="8.7109375" style="3" customWidth="1"/>
    <col min="8208" max="8208" width="8.85546875" style="3" customWidth="1"/>
    <col min="8209" max="8209" width="8.5703125" style="3" customWidth="1"/>
    <col min="8210" max="8210" width="7.85546875" style="3" customWidth="1"/>
    <col min="8211" max="8211" width="8" style="3" customWidth="1"/>
    <col min="8212" max="8212" width="8.85546875" style="3" customWidth="1"/>
    <col min="8213" max="8213" width="0" style="3" hidden="1" customWidth="1"/>
    <col min="8214" max="8448" width="9.140625" style="3"/>
    <col min="8449" max="8449" width="6.140625" style="3" bestFit="1" customWidth="1"/>
    <col min="8450" max="8450" width="28.28515625" style="3" customWidth="1"/>
    <col min="8451" max="8451" width="0" style="3" hidden="1" customWidth="1"/>
    <col min="8452" max="8452" width="9.140625" style="3"/>
    <col min="8453" max="8453" width="13.28515625" style="3" customWidth="1"/>
    <col min="8454" max="8454" width="11" style="3" customWidth="1"/>
    <col min="8455" max="8455" width="13.42578125" style="3" customWidth="1"/>
    <col min="8456" max="8456" width="13.85546875" style="3" customWidth="1"/>
    <col min="8457" max="8457" width="9.85546875" style="3" customWidth="1"/>
    <col min="8458" max="8458" width="11.140625" style="3" customWidth="1"/>
    <col min="8459" max="8459" width="12.5703125" style="3" customWidth="1"/>
    <col min="8460" max="8460" width="14.7109375" style="3" customWidth="1"/>
    <col min="8461" max="8461" width="13" style="3" customWidth="1"/>
    <col min="8462" max="8462" width="10.7109375" style="3" customWidth="1"/>
    <col min="8463" max="8463" width="8.7109375" style="3" customWidth="1"/>
    <col min="8464" max="8464" width="8.85546875" style="3" customWidth="1"/>
    <col min="8465" max="8465" width="8.5703125" style="3" customWidth="1"/>
    <col min="8466" max="8466" width="7.85546875" style="3" customWidth="1"/>
    <col min="8467" max="8467" width="8" style="3" customWidth="1"/>
    <col min="8468" max="8468" width="8.85546875" style="3" customWidth="1"/>
    <col min="8469" max="8469" width="0" style="3" hidden="1" customWidth="1"/>
    <col min="8470" max="8704" width="9.140625" style="3"/>
    <col min="8705" max="8705" width="6.140625" style="3" bestFit="1" customWidth="1"/>
    <col min="8706" max="8706" width="28.28515625" style="3" customWidth="1"/>
    <col min="8707" max="8707" width="0" style="3" hidden="1" customWidth="1"/>
    <col min="8708" max="8708" width="9.140625" style="3"/>
    <col min="8709" max="8709" width="13.28515625" style="3" customWidth="1"/>
    <col min="8710" max="8710" width="11" style="3" customWidth="1"/>
    <col min="8711" max="8711" width="13.42578125" style="3" customWidth="1"/>
    <col min="8712" max="8712" width="13.85546875" style="3" customWidth="1"/>
    <col min="8713" max="8713" width="9.85546875" style="3" customWidth="1"/>
    <col min="8714" max="8714" width="11.140625" style="3" customWidth="1"/>
    <col min="8715" max="8715" width="12.5703125" style="3" customWidth="1"/>
    <col min="8716" max="8716" width="14.7109375" style="3" customWidth="1"/>
    <col min="8717" max="8717" width="13" style="3" customWidth="1"/>
    <col min="8718" max="8718" width="10.7109375" style="3" customWidth="1"/>
    <col min="8719" max="8719" width="8.7109375" style="3" customWidth="1"/>
    <col min="8720" max="8720" width="8.85546875" style="3" customWidth="1"/>
    <col min="8721" max="8721" width="8.5703125" style="3" customWidth="1"/>
    <col min="8722" max="8722" width="7.85546875" style="3" customWidth="1"/>
    <col min="8723" max="8723" width="8" style="3" customWidth="1"/>
    <col min="8724" max="8724" width="8.85546875" style="3" customWidth="1"/>
    <col min="8725" max="8725" width="0" style="3" hidden="1" customWidth="1"/>
    <col min="8726" max="8960" width="9.140625" style="3"/>
    <col min="8961" max="8961" width="6.140625" style="3" bestFit="1" customWidth="1"/>
    <col min="8962" max="8962" width="28.28515625" style="3" customWidth="1"/>
    <col min="8963" max="8963" width="0" style="3" hidden="1" customWidth="1"/>
    <col min="8964" max="8964" width="9.140625" style="3"/>
    <col min="8965" max="8965" width="13.28515625" style="3" customWidth="1"/>
    <col min="8966" max="8966" width="11" style="3" customWidth="1"/>
    <col min="8967" max="8967" width="13.42578125" style="3" customWidth="1"/>
    <col min="8968" max="8968" width="13.85546875" style="3" customWidth="1"/>
    <col min="8969" max="8969" width="9.85546875" style="3" customWidth="1"/>
    <col min="8970" max="8970" width="11.140625" style="3" customWidth="1"/>
    <col min="8971" max="8971" width="12.5703125" style="3" customWidth="1"/>
    <col min="8972" max="8972" width="14.7109375" style="3" customWidth="1"/>
    <col min="8973" max="8973" width="13" style="3" customWidth="1"/>
    <col min="8974" max="8974" width="10.7109375" style="3" customWidth="1"/>
    <col min="8975" max="8975" width="8.7109375" style="3" customWidth="1"/>
    <col min="8976" max="8976" width="8.85546875" style="3" customWidth="1"/>
    <col min="8977" max="8977" width="8.5703125" style="3" customWidth="1"/>
    <col min="8978" max="8978" width="7.85546875" style="3" customWidth="1"/>
    <col min="8979" max="8979" width="8" style="3" customWidth="1"/>
    <col min="8980" max="8980" width="8.85546875" style="3" customWidth="1"/>
    <col min="8981" max="8981" width="0" style="3" hidden="1" customWidth="1"/>
    <col min="8982" max="9216" width="9.140625" style="3"/>
    <col min="9217" max="9217" width="6.140625" style="3" bestFit="1" customWidth="1"/>
    <col min="9218" max="9218" width="28.28515625" style="3" customWidth="1"/>
    <col min="9219" max="9219" width="0" style="3" hidden="1" customWidth="1"/>
    <col min="9220" max="9220" width="9.140625" style="3"/>
    <col min="9221" max="9221" width="13.28515625" style="3" customWidth="1"/>
    <col min="9222" max="9222" width="11" style="3" customWidth="1"/>
    <col min="9223" max="9223" width="13.42578125" style="3" customWidth="1"/>
    <col min="9224" max="9224" width="13.85546875" style="3" customWidth="1"/>
    <col min="9225" max="9225" width="9.85546875" style="3" customWidth="1"/>
    <col min="9226" max="9226" width="11.140625" style="3" customWidth="1"/>
    <col min="9227" max="9227" width="12.5703125" style="3" customWidth="1"/>
    <col min="9228" max="9228" width="14.7109375" style="3" customWidth="1"/>
    <col min="9229" max="9229" width="13" style="3" customWidth="1"/>
    <col min="9230" max="9230" width="10.7109375" style="3" customWidth="1"/>
    <col min="9231" max="9231" width="8.7109375" style="3" customWidth="1"/>
    <col min="9232" max="9232" width="8.85546875" style="3" customWidth="1"/>
    <col min="9233" max="9233" width="8.5703125" style="3" customWidth="1"/>
    <col min="9234" max="9234" width="7.85546875" style="3" customWidth="1"/>
    <col min="9235" max="9235" width="8" style="3" customWidth="1"/>
    <col min="9236" max="9236" width="8.85546875" style="3" customWidth="1"/>
    <col min="9237" max="9237" width="0" style="3" hidden="1" customWidth="1"/>
    <col min="9238" max="9472" width="9.140625" style="3"/>
    <col min="9473" max="9473" width="6.140625" style="3" bestFit="1" customWidth="1"/>
    <col min="9474" max="9474" width="28.28515625" style="3" customWidth="1"/>
    <col min="9475" max="9475" width="0" style="3" hidden="1" customWidth="1"/>
    <col min="9476" max="9476" width="9.140625" style="3"/>
    <col min="9477" max="9477" width="13.28515625" style="3" customWidth="1"/>
    <col min="9478" max="9478" width="11" style="3" customWidth="1"/>
    <col min="9479" max="9479" width="13.42578125" style="3" customWidth="1"/>
    <col min="9480" max="9480" width="13.85546875" style="3" customWidth="1"/>
    <col min="9481" max="9481" width="9.85546875" style="3" customWidth="1"/>
    <col min="9482" max="9482" width="11.140625" style="3" customWidth="1"/>
    <col min="9483" max="9483" width="12.5703125" style="3" customWidth="1"/>
    <col min="9484" max="9484" width="14.7109375" style="3" customWidth="1"/>
    <col min="9485" max="9485" width="13" style="3" customWidth="1"/>
    <col min="9486" max="9486" width="10.7109375" style="3" customWidth="1"/>
    <col min="9487" max="9487" width="8.7109375" style="3" customWidth="1"/>
    <col min="9488" max="9488" width="8.85546875" style="3" customWidth="1"/>
    <col min="9489" max="9489" width="8.5703125" style="3" customWidth="1"/>
    <col min="9490" max="9490" width="7.85546875" style="3" customWidth="1"/>
    <col min="9491" max="9491" width="8" style="3" customWidth="1"/>
    <col min="9492" max="9492" width="8.85546875" style="3" customWidth="1"/>
    <col min="9493" max="9493" width="0" style="3" hidden="1" customWidth="1"/>
    <col min="9494" max="9728" width="9.140625" style="3"/>
    <col min="9729" max="9729" width="6.140625" style="3" bestFit="1" customWidth="1"/>
    <col min="9730" max="9730" width="28.28515625" style="3" customWidth="1"/>
    <col min="9731" max="9731" width="0" style="3" hidden="1" customWidth="1"/>
    <col min="9732" max="9732" width="9.140625" style="3"/>
    <col min="9733" max="9733" width="13.28515625" style="3" customWidth="1"/>
    <col min="9734" max="9734" width="11" style="3" customWidth="1"/>
    <col min="9735" max="9735" width="13.42578125" style="3" customWidth="1"/>
    <col min="9736" max="9736" width="13.85546875" style="3" customWidth="1"/>
    <col min="9737" max="9737" width="9.85546875" style="3" customWidth="1"/>
    <col min="9738" max="9738" width="11.140625" style="3" customWidth="1"/>
    <col min="9739" max="9739" width="12.5703125" style="3" customWidth="1"/>
    <col min="9740" max="9740" width="14.7109375" style="3" customWidth="1"/>
    <col min="9741" max="9741" width="13" style="3" customWidth="1"/>
    <col min="9742" max="9742" width="10.7109375" style="3" customWidth="1"/>
    <col min="9743" max="9743" width="8.7109375" style="3" customWidth="1"/>
    <col min="9744" max="9744" width="8.85546875" style="3" customWidth="1"/>
    <col min="9745" max="9745" width="8.5703125" style="3" customWidth="1"/>
    <col min="9746" max="9746" width="7.85546875" style="3" customWidth="1"/>
    <col min="9747" max="9747" width="8" style="3" customWidth="1"/>
    <col min="9748" max="9748" width="8.85546875" style="3" customWidth="1"/>
    <col min="9749" max="9749" width="0" style="3" hidden="1" customWidth="1"/>
    <col min="9750" max="9984" width="9.140625" style="3"/>
    <col min="9985" max="9985" width="6.140625" style="3" bestFit="1" customWidth="1"/>
    <col min="9986" max="9986" width="28.28515625" style="3" customWidth="1"/>
    <col min="9987" max="9987" width="0" style="3" hidden="1" customWidth="1"/>
    <col min="9988" max="9988" width="9.140625" style="3"/>
    <col min="9989" max="9989" width="13.28515625" style="3" customWidth="1"/>
    <col min="9990" max="9990" width="11" style="3" customWidth="1"/>
    <col min="9991" max="9991" width="13.42578125" style="3" customWidth="1"/>
    <col min="9992" max="9992" width="13.85546875" style="3" customWidth="1"/>
    <col min="9993" max="9993" width="9.85546875" style="3" customWidth="1"/>
    <col min="9994" max="9994" width="11.140625" style="3" customWidth="1"/>
    <col min="9995" max="9995" width="12.5703125" style="3" customWidth="1"/>
    <col min="9996" max="9996" width="14.7109375" style="3" customWidth="1"/>
    <col min="9997" max="9997" width="13" style="3" customWidth="1"/>
    <col min="9998" max="9998" width="10.7109375" style="3" customWidth="1"/>
    <col min="9999" max="9999" width="8.7109375" style="3" customWidth="1"/>
    <col min="10000" max="10000" width="8.85546875" style="3" customWidth="1"/>
    <col min="10001" max="10001" width="8.5703125" style="3" customWidth="1"/>
    <col min="10002" max="10002" width="7.85546875" style="3" customWidth="1"/>
    <col min="10003" max="10003" width="8" style="3" customWidth="1"/>
    <col min="10004" max="10004" width="8.85546875" style="3" customWidth="1"/>
    <col min="10005" max="10005" width="0" style="3" hidden="1" customWidth="1"/>
    <col min="10006" max="10240" width="9.140625" style="3"/>
    <col min="10241" max="10241" width="6.140625" style="3" bestFit="1" customWidth="1"/>
    <col min="10242" max="10242" width="28.28515625" style="3" customWidth="1"/>
    <col min="10243" max="10243" width="0" style="3" hidden="1" customWidth="1"/>
    <col min="10244" max="10244" width="9.140625" style="3"/>
    <col min="10245" max="10245" width="13.28515625" style="3" customWidth="1"/>
    <col min="10246" max="10246" width="11" style="3" customWidth="1"/>
    <col min="10247" max="10247" width="13.42578125" style="3" customWidth="1"/>
    <col min="10248" max="10248" width="13.85546875" style="3" customWidth="1"/>
    <col min="10249" max="10249" width="9.85546875" style="3" customWidth="1"/>
    <col min="10250" max="10250" width="11.140625" style="3" customWidth="1"/>
    <col min="10251" max="10251" width="12.5703125" style="3" customWidth="1"/>
    <col min="10252" max="10252" width="14.7109375" style="3" customWidth="1"/>
    <col min="10253" max="10253" width="13" style="3" customWidth="1"/>
    <col min="10254" max="10254" width="10.7109375" style="3" customWidth="1"/>
    <col min="10255" max="10255" width="8.7109375" style="3" customWidth="1"/>
    <col min="10256" max="10256" width="8.85546875" style="3" customWidth="1"/>
    <col min="10257" max="10257" width="8.5703125" style="3" customWidth="1"/>
    <col min="10258" max="10258" width="7.85546875" style="3" customWidth="1"/>
    <col min="10259" max="10259" width="8" style="3" customWidth="1"/>
    <col min="10260" max="10260" width="8.85546875" style="3" customWidth="1"/>
    <col min="10261" max="10261" width="0" style="3" hidden="1" customWidth="1"/>
    <col min="10262" max="10496" width="9.140625" style="3"/>
    <col min="10497" max="10497" width="6.140625" style="3" bestFit="1" customWidth="1"/>
    <col min="10498" max="10498" width="28.28515625" style="3" customWidth="1"/>
    <col min="10499" max="10499" width="0" style="3" hidden="1" customWidth="1"/>
    <col min="10500" max="10500" width="9.140625" style="3"/>
    <col min="10501" max="10501" width="13.28515625" style="3" customWidth="1"/>
    <col min="10502" max="10502" width="11" style="3" customWidth="1"/>
    <col min="10503" max="10503" width="13.42578125" style="3" customWidth="1"/>
    <col min="10504" max="10504" width="13.85546875" style="3" customWidth="1"/>
    <col min="10505" max="10505" width="9.85546875" style="3" customWidth="1"/>
    <col min="10506" max="10506" width="11.140625" style="3" customWidth="1"/>
    <col min="10507" max="10507" width="12.5703125" style="3" customWidth="1"/>
    <col min="10508" max="10508" width="14.7109375" style="3" customWidth="1"/>
    <col min="10509" max="10509" width="13" style="3" customWidth="1"/>
    <col min="10510" max="10510" width="10.7109375" style="3" customWidth="1"/>
    <col min="10511" max="10511" width="8.7109375" style="3" customWidth="1"/>
    <col min="10512" max="10512" width="8.85546875" style="3" customWidth="1"/>
    <col min="10513" max="10513" width="8.5703125" style="3" customWidth="1"/>
    <col min="10514" max="10514" width="7.85546875" style="3" customWidth="1"/>
    <col min="10515" max="10515" width="8" style="3" customWidth="1"/>
    <col min="10516" max="10516" width="8.85546875" style="3" customWidth="1"/>
    <col min="10517" max="10517" width="0" style="3" hidden="1" customWidth="1"/>
    <col min="10518" max="10752" width="9.140625" style="3"/>
    <col min="10753" max="10753" width="6.140625" style="3" bestFit="1" customWidth="1"/>
    <col min="10754" max="10754" width="28.28515625" style="3" customWidth="1"/>
    <col min="10755" max="10755" width="0" style="3" hidden="1" customWidth="1"/>
    <col min="10756" max="10756" width="9.140625" style="3"/>
    <col min="10757" max="10757" width="13.28515625" style="3" customWidth="1"/>
    <col min="10758" max="10758" width="11" style="3" customWidth="1"/>
    <col min="10759" max="10759" width="13.42578125" style="3" customWidth="1"/>
    <col min="10760" max="10760" width="13.85546875" style="3" customWidth="1"/>
    <col min="10761" max="10761" width="9.85546875" style="3" customWidth="1"/>
    <col min="10762" max="10762" width="11.140625" style="3" customWidth="1"/>
    <col min="10763" max="10763" width="12.5703125" style="3" customWidth="1"/>
    <col min="10764" max="10764" width="14.7109375" style="3" customWidth="1"/>
    <col min="10765" max="10765" width="13" style="3" customWidth="1"/>
    <col min="10766" max="10766" width="10.7109375" style="3" customWidth="1"/>
    <col min="10767" max="10767" width="8.7109375" style="3" customWidth="1"/>
    <col min="10768" max="10768" width="8.85546875" style="3" customWidth="1"/>
    <col min="10769" max="10769" width="8.5703125" style="3" customWidth="1"/>
    <col min="10770" max="10770" width="7.85546875" style="3" customWidth="1"/>
    <col min="10771" max="10771" width="8" style="3" customWidth="1"/>
    <col min="10772" max="10772" width="8.85546875" style="3" customWidth="1"/>
    <col min="10773" max="10773" width="0" style="3" hidden="1" customWidth="1"/>
    <col min="10774" max="11008" width="9.140625" style="3"/>
    <col min="11009" max="11009" width="6.140625" style="3" bestFit="1" customWidth="1"/>
    <col min="11010" max="11010" width="28.28515625" style="3" customWidth="1"/>
    <col min="11011" max="11011" width="0" style="3" hidden="1" customWidth="1"/>
    <col min="11012" max="11012" width="9.140625" style="3"/>
    <col min="11013" max="11013" width="13.28515625" style="3" customWidth="1"/>
    <col min="11014" max="11014" width="11" style="3" customWidth="1"/>
    <col min="11015" max="11015" width="13.42578125" style="3" customWidth="1"/>
    <col min="11016" max="11016" width="13.85546875" style="3" customWidth="1"/>
    <col min="11017" max="11017" width="9.85546875" style="3" customWidth="1"/>
    <col min="11018" max="11018" width="11.140625" style="3" customWidth="1"/>
    <col min="11019" max="11019" width="12.5703125" style="3" customWidth="1"/>
    <col min="11020" max="11020" width="14.7109375" style="3" customWidth="1"/>
    <col min="11021" max="11021" width="13" style="3" customWidth="1"/>
    <col min="11022" max="11022" width="10.7109375" style="3" customWidth="1"/>
    <col min="11023" max="11023" width="8.7109375" style="3" customWidth="1"/>
    <col min="11024" max="11024" width="8.85546875" style="3" customWidth="1"/>
    <col min="11025" max="11025" width="8.5703125" style="3" customWidth="1"/>
    <col min="11026" max="11026" width="7.85546875" style="3" customWidth="1"/>
    <col min="11027" max="11027" width="8" style="3" customWidth="1"/>
    <col min="11028" max="11028" width="8.85546875" style="3" customWidth="1"/>
    <col min="11029" max="11029" width="0" style="3" hidden="1" customWidth="1"/>
    <col min="11030" max="11264" width="9.140625" style="3"/>
    <col min="11265" max="11265" width="6.140625" style="3" bestFit="1" customWidth="1"/>
    <col min="11266" max="11266" width="28.28515625" style="3" customWidth="1"/>
    <col min="11267" max="11267" width="0" style="3" hidden="1" customWidth="1"/>
    <col min="11268" max="11268" width="9.140625" style="3"/>
    <col min="11269" max="11269" width="13.28515625" style="3" customWidth="1"/>
    <col min="11270" max="11270" width="11" style="3" customWidth="1"/>
    <col min="11271" max="11271" width="13.42578125" style="3" customWidth="1"/>
    <col min="11272" max="11272" width="13.85546875" style="3" customWidth="1"/>
    <col min="11273" max="11273" width="9.85546875" style="3" customWidth="1"/>
    <col min="11274" max="11274" width="11.140625" style="3" customWidth="1"/>
    <col min="11275" max="11275" width="12.5703125" style="3" customWidth="1"/>
    <col min="11276" max="11276" width="14.7109375" style="3" customWidth="1"/>
    <col min="11277" max="11277" width="13" style="3" customWidth="1"/>
    <col min="11278" max="11278" width="10.7109375" style="3" customWidth="1"/>
    <col min="11279" max="11279" width="8.7109375" style="3" customWidth="1"/>
    <col min="11280" max="11280" width="8.85546875" style="3" customWidth="1"/>
    <col min="11281" max="11281" width="8.5703125" style="3" customWidth="1"/>
    <col min="11282" max="11282" width="7.85546875" style="3" customWidth="1"/>
    <col min="11283" max="11283" width="8" style="3" customWidth="1"/>
    <col min="11284" max="11284" width="8.85546875" style="3" customWidth="1"/>
    <col min="11285" max="11285" width="0" style="3" hidden="1" customWidth="1"/>
    <col min="11286" max="11520" width="9.140625" style="3"/>
    <col min="11521" max="11521" width="6.140625" style="3" bestFit="1" customWidth="1"/>
    <col min="11522" max="11522" width="28.28515625" style="3" customWidth="1"/>
    <col min="11523" max="11523" width="0" style="3" hidden="1" customWidth="1"/>
    <col min="11524" max="11524" width="9.140625" style="3"/>
    <col min="11525" max="11525" width="13.28515625" style="3" customWidth="1"/>
    <col min="11526" max="11526" width="11" style="3" customWidth="1"/>
    <col min="11527" max="11527" width="13.42578125" style="3" customWidth="1"/>
    <col min="11528" max="11528" width="13.85546875" style="3" customWidth="1"/>
    <col min="11529" max="11529" width="9.85546875" style="3" customWidth="1"/>
    <col min="11530" max="11530" width="11.140625" style="3" customWidth="1"/>
    <col min="11531" max="11531" width="12.5703125" style="3" customWidth="1"/>
    <col min="11532" max="11532" width="14.7109375" style="3" customWidth="1"/>
    <col min="11533" max="11533" width="13" style="3" customWidth="1"/>
    <col min="11534" max="11534" width="10.7109375" style="3" customWidth="1"/>
    <col min="11535" max="11535" width="8.7109375" style="3" customWidth="1"/>
    <col min="11536" max="11536" width="8.85546875" style="3" customWidth="1"/>
    <col min="11537" max="11537" width="8.5703125" style="3" customWidth="1"/>
    <col min="11538" max="11538" width="7.85546875" style="3" customWidth="1"/>
    <col min="11539" max="11539" width="8" style="3" customWidth="1"/>
    <col min="11540" max="11540" width="8.85546875" style="3" customWidth="1"/>
    <col min="11541" max="11541" width="0" style="3" hidden="1" customWidth="1"/>
    <col min="11542" max="11776" width="9.140625" style="3"/>
    <col min="11777" max="11777" width="6.140625" style="3" bestFit="1" customWidth="1"/>
    <col min="11778" max="11778" width="28.28515625" style="3" customWidth="1"/>
    <col min="11779" max="11779" width="0" style="3" hidden="1" customWidth="1"/>
    <col min="11780" max="11780" width="9.140625" style="3"/>
    <col min="11781" max="11781" width="13.28515625" style="3" customWidth="1"/>
    <col min="11782" max="11782" width="11" style="3" customWidth="1"/>
    <col min="11783" max="11783" width="13.42578125" style="3" customWidth="1"/>
    <col min="11784" max="11784" width="13.85546875" style="3" customWidth="1"/>
    <col min="11785" max="11785" width="9.85546875" style="3" customWidth="1"/>
    <col min="11786" max="11786" width="11.140625" style="3" customWidth="1"/>
    <col min="11787" max="11787" width="12.5703125" style="3" customWidth="1"/>
    <col min="11788" max="11788" width="14.7109375" style="3" customWidth="1"/>
    <col min="11789" max="11789" width="13" style="3" customWidth="1"/>
    <col min="11790" max="11790" width="10.7109375" style="3" customWidth="1"/>
    <col min="11791" max="11791" width="8.7109375" style="3" customWidth="1"/>
    <col min="11792" max="11792" width="8.85546875" style="3" customWidth="1"/>
    <col min="11793" max="11793" width="8.5703125" style="3" customWidth="1"/>
    <col min="11794" max="11794" width="7.85546875" style="3" customWidth="1"/>
    <col min="11795" max="11795" width="8" style="3" customWidth="1"/>
    <col min="11796" max="11796" width="8.85546875" style="3" customWidth="1"/>
    <col min="11797" max="11797" width="0" style="3" hidden="1" customWidth="1"/>
    <col min="11798" max="12032" width="9.140625" style="3"/>
    <col min="12033" max="12033" width="6.140625" style="3" bestFit="1" customWidth="1"/>
    <col min="12034" max="12034" width="28.28515625" style="3" customWidth="1"/>
    <col min="12035" max="12035" width="0" style="3" hidden="1" customWidth="1"/>
    <col min="12036" max="12036" width="9.140625" style="3"/>
    <col min="12037" max="12037" width="13.28515625" style="3" customWidth="1"/>
    <col min="12038" max="12038" width="11" style="3" customWidth="1"/>
    <col min="12039" max="12039" width="13.42578125" style="3" customWidth="1"/>
    <col min="12040" max="12040" width="13.85546875" style="3" customWidth="1"/>
    <col min="12041" max="12041" width="9.85546875" style="3" customWidth="1"/>
    <col min="12042" max="12042" width="11.140625" style="3" customWidth="1"/>
    <col min="12043" max="12043" width="12.5703125" style="3" customWidth="1"/>
    <col min="12044" max="12044" width="14.7109375" style="3" customWidth="1"/>
    <col min="12045" max="12045" width="13" style="3" customWidth="1"/>
    <col min="12046" max="12046" width="10.7109375" style="3" customWidth="1"/>
    <col min="12047" max="12047" width="8.7109375" style="3" customWidth="1"/>
    <col min="12048" max="12048" width="8.85546875" style="3" customWidth="1"/>
    <col min="12049" max="12049" width="8.5703125" style="3" customWidth="1"/>
    <col min="12050" max="12050" width="7.85546875" style="3" customWidth="1"/>
    <col min="12051" max="12051" width="8" style="3" customWidth="1"/>
    <col min="12052" max="12052" width="8.85546875" style="3" customWidth="1"/>
    <col min="12053" max="12053" width="0" style="3" hidden="1" customWidth="1"/>
    <col min="12054" max="12288" width="9.140625" style="3"/>
    <col min="12289" max="12289" width="6.140625" style="3" bestFit="1" customWidth="1"/>
    <col min="12290" max="12290" width="28.28515625" style="3" customWidth="1"/>
    <col min="12291" max="12291" width="0" style="3" hidden="1" customWidth="1"/>
    <col min="12292" max="12292" width="9.140625" style="3"/>
    <col min="12293" max="12293" width="13.28515625" style="3" customWidth="1"/>
    <col min="12294" max="12294" width="11" style="3" customWidth="1"/>
    <col min="12295" max="12295" width="13.42578125" style="3" customWidth="1"/>
    <col min="12296" max="12296" width="13.85546875" style="3" customWidth="1"/>
    <col min="12297" max="12297" width="9.85546875" style="3" customWidth="1"/>
    <col min="12298" max="12298" width="11.140625" style="3" customWidth="1"/>
    <col min="12299" max="12299" width="12.5703125" style="3" customWidth="1"/>
    <col min="12300" max="12300" width="14.7109375" style="3" customWidth="1"/>
    <col min="12301" max="12301" width="13" style="3" customWidth="1"/>
    <col min="12302" max="12302" width="10.7109375" style="3" customWidth="1"/>
    <col min="12303" max="12303" width="8.7109375" style="3" customWidth="1"/>
    <col min="12304" max="12304" width="8.85546875" style="3" customWidth="1"/>
    <col min="12305" max="12305" width="8.5703125" style="3" customWidth="1"/>
    <col min="12306" max="12306" width="7.85546875" style="3" customWidth="1"/>
    <col min="12307" max="12307" width="8" style="3" customWidth="1"/>
    <col min="12308" max="12308" width="8.85546875" style="3" customWidth="1"/>
    <col min="12309" max="12309" width="0" style="3" hidden="1" customWidth="1"/>
    <col min="12310" max="12544" width="9.140625" style="3"/>
    <col min="12545" max="12545" width="6.140625" style="3" bestFit="1" customWidth="1"/>
    <col min="12546" max="12546" width="28.28515625" style="3" customWidth="1"/>
    <col min="12547" max="12547" width="0" style="3" hidden="1" customWidth="1"/>
    <col min="12548" max="12548" width="9.140625" style="3"/>
    <col min="12549" max="12549" width="13.28515625" style="3" customWidth="1"/>
    <col min="12550" max="12550" width="11" style="3" customWidth="1"/>
    <col min="12551" max="12551" width="13.42578125" style="3" customWidth="1"/>
    <col min="12552" max="12552" width="13.85546875" style="3" customWidth="1"/>
    <col min="12553" max="12553" width="9.85546875" style="3" customWidth="1"/>
    <col min="12554" max="12554" width="11.140625" style="3" customWidth="1"/>
    <col min="12555" max="12555" width="12.5703125" style="3" customWidth="1"/>
    <col min="12556" max="12556" width="14.7109375" style="3" customWidth="1"/>
    <col min="12557" max="12557" width="13" style="3" customWidth="1"/>
    <col min="12558" max="12558" width="10.7109375" style="3" customWidth="1"/>
    <col min="12559" max="12559" width="8.7109375" style="3" customWidth="1"/>
    <col min="12560" max="12560" width="8.85546875" style="3" customWidth="1"/>
    <col min="12561" max="12561" width="8.5703125" style="3" customWidth="1"/>
    <col min="12562" max="12562" width="7.85546875" style="3" customWidth="1"/>
    <col min="12563" max="12563" width="8" style="3" customWidth="1"/>
    <col min="12564" max="12564" width="8.85546875" style="3" customWidth="1"/>
    <col min="12565" max="12565" width="0" style="3" hidden="1" customWidth="1"/>
    <col min="12566" max="12800" width="9.140625" style="3"/>
    <col min="12801" max="12801" width="6.140625" style="3" bestFit="1" customWidth="1"/>
    <col min="12802" max="12802" width="28.28515625" style="3" customWidth="1"/>
    <col min="12803" max="12803" width="0" style="3" hidden="1" customWidth="1"/>
    <col min="12804" max="12804" width="9.140625" style="3"/>
    <col min="12805" max="12805" width="13.28515625" style="3" customWidth="1"/>
    <col min="12806" max="12806" width="11" style="3" customWidth="1"/>
    <col min="12807" max="12807" width="13.42578125" style="3" customWidth="1"/>
    <col min="12808" max="12808" width="13.85546875" style="3" customWidth="1"/>
    <col min="12809" max="12809" width="9.85546875" style="3" customWidth="1"/>
    <col min="12810" max="12810" width="11.140625" style="3" customWidth="1"/>
    <col min="12811" max="12811" width="12.5703125" style="3" customWidth="1"/>
    <col min="12812" max="12812" width="14.7109375" style="3" customWidth="1"/>
    <col min="12813" max="12813" width="13" style="3" customWidth="1"/>
    <col min="12814" max="12814" width="10.7109375" style="3" customWidth="1"/>
    <col min="12815" max="12815" width="8.7109375" style="3" customWidth="1"/>
    <col min="12816" max="12816" width="8.85546875" style="3" customWidth="1"/>
    <col min="12817" max="12817" width="8.5703125" style="3" customWidth="1"/>
    <col min="12818" max="12818" width="7.85546875" style="3" customWidth="1"/>
    <col min="12819" max="12819" width="8" style="3" customWidth="1"/>
    <col min="12820" max="12820" width="8.85546875" style="3" customWidth="1"/>
    <col min="12821" max="12821" width="0" style="3" hidden="1" customWidth="1"/>
    <col min="12822" max="13056" width="9.140625" style="3"/>
    <col min="13057" max="13057" width="6.140625" style="3" bestFit="1" customWidth="1"/>
    <col min="13058" max="13058" width="28.28515625" style="3" customWidth="1"/>
    <col min="13059" max="13059" width="0" style="3" hidden="1" customWidth="1"/>
    <col min="13060" max="13060" width="9.140625" style="3"/>
    <col min="13061" max="13061" width="13.28515625" style="3" customWidth="1"/>
    <col min="13062" max="13062" width="11" style="3" customWidth="1"/>
    <col min="13063" max="13063" width="13.42578125" style="3" customWidth="1"/>
    <col min="13064" max="13064" width="13.85546875" style="3" customWidth="1"/>
    <col min="13065" max="13065" width="9.85546875" style="3" customWidth="1"/>
    <col min="13066" max="13066" width="11.140625" style="3" customWidth="1"/>
    <col min="13067" max="13067" width="12.5703125" style="3" customWidth="1"/>
    <col min="13068" max="13068" width="14.7109375" style="3" customWidth="1"/>
    <col min="13069" max="13069" width="13" style="3" customWidth="1"/>
    <col min="13070" max="13070" width="10.7109375" style="3" customWidth="1"/>
    <col min="13071" max="13071" width="8.7109375" style="3" customWidth="1"/>
    <col min="13072" max="13072" width="8.85546875" style="3" customWidth="1"/>
    <col min="13073" max="13073" width="8.5703125" style="3" customWidth="1"/>
    <col min="13074" max="13074" width="7.85546875" style="3" customWidth="1"/>
    <col min="13075" max="13075" width="8" style="3" customWidth="1"/>
    <col min="13076" max="13076" width="8.85546875" style="3" customWidth="1"/>
    <col min="13077" max="13077" width="0" style="3" hidden="1" customWidth="1"/>
    <col min="13078" max="13312" width="9.140625" style="3"/>
    <col min="13313" max="13313" width="6.140625" style="3" bestFit="1" customWidth="1"/>
    <col min="13314" max="13314" width="28.28515625" style="3" customWidth="1"/>
    <col min="13315" max="13315" width="0" style="3" hidden="1" customWidth="1"/>
    <col min="13316" max="13316" width="9.140625" style="3"/>
    <col min="13317" max="13317" width="13.28515625" style="3" customWidth="1"/>
    <col min="13318" max="13318" width="11" style="3" customWidth="1"/>
    <col min="13319" max="13319" width="13.42578125" style="3" customWidth="1"/>
    <col min="13320" max="13320" width="13.85546875" style="3" customWidth="1"/>
    <col min="13321" max="13321" width="9.85546875" style="3" customWidth="1"/>
    <col min="13322" max="13322" width="11.140625" style="3" customWidth="1"/>
    <col min="13323" max="13323" width="12.5703125" style="3" customWidth="1"/>
    <col min="13324" max="13324" width="14.7109375" style="3" customWidth="1"/>
    <col min="13325" max="13325" width="13" style="3" customWidth="1"/>
    <col min="13326" max="13326" width="10.7109375" style="3" customWidth="1"/>
    <col min="13327" max="13327" width="8.7109375" style="3" customWidth="1"/>
    <col min="13328" max="13328" width="8.85546875" style="3" customWidth="1"/>
    <col min="13329" max="13329" width="8.5703125" style="3" customWidth="1"/>
    <col min="13330" max="13330" width="7.85546875" style="3" customWidth="1"/>
    <col min="13331" max="13331" width="8" style="3" customWidth="1"/>
    <col min="13332" max="13332" width="8.85546875" style="3" customWidth="1"/>
    <col min="13333" max="13333" width="0" style="3" hidden="1" customWidth="1"/>
    <col min="13334" max="13568" width="9.140625" style="3"/>
    <col min="13569" max="13569" width="6.140625" style="3" bestFit="1" customWidth="1"/>
    <col min="13570" max="13570" width="28.28515625" style="3" customWidth="1"/>
    <col min="13571" max="13571" width="0" style="3" hidden="1" customWidth="1"/>
    <col min="13572" max="13572" width="9.140625" style="3"/>
    <col min="13573" max="13573" width="13.28515625" style="3" customWidth="1"/>
    <col min="13574" max="13574" width="11" style="3" customWidth="1"/>
    <col min="13575" max="13575" width="13.42578125" style="3" customWidth="1"/>
    <col min="13576" max="13576" width="13.85546875" style="3" customWidth="1"/>
    <col min="13577" max="13577" width="9.85546875" style="3" customWidth="1"/>
    <col min="13578" max="13578" width="11.140625" style="3" customWidth="1"/>
    <col min="13579" max="13579" width="12.5703125" style="3" customWidth="1"/>
    <col min="13580" max="13580" width="14.7109375" style="3" customWidth="1"/>
    <col min="13581" max="13581" width="13" style="3" customWidth="1"/>
    <col min="13582" max="13582" width="10.7109375" style="3" customWidth="1"/>
    <col min="13583" max="13583" width="8.7109375" style="3" customWidth="1"/>
    <col min="13584" max="13584" width="8.85546875" style="3" customWidth="1"/>
    <col min="13585" max="13585" width="8.5703125" style="3" customWidth="1"/>
    <col min="13586" max="13586" width="7.85546875" style="3" customWidth="1"/>
    <col min="13587" max="13587" width="8" style="3" customWidth="1"/>
    <col min="13588" max="13588" width="8.85546875" style="3" customWidth="1"/>
    <col min="13589" max="13589" width="0" style="3" hidden="1" customWidth="1"/>
    <col min="13590" max="13824" width="9.140625" style="3"/>
    <col min="13825" max="13825" width="6.140625" style="3" bestFit="1" customWidth="1"/>
    <col min="13826" max="13826" width="28.28515625" style="3" customWidth="1"/>
    <col min="13827" max="13827" width="0" style="3" hidden="1" customWidth="1"/>
    <col min="13828" max="13828" width="9.140625" style="3"/>
    <col min="13829" max="13829" width="13.28515625" style="3" customWidth="1"/>
    <col min="13830" max="13830" width="11" style="3" customWidth="1"/>
    <col min="13831" max="13831" width="13.42578125" style="3" customWidth="1"/>
    <col min="13832" max="13832" width="13.85546875" style="3" customWidth="1"/>
    <col min="13833" max="13833" width="9.85546875" style="3" customWidth="1"/>
    <col min="13834" max="13834" width="11.140625" style="3" customWidth="1"/>
    <col min="13835" max="13835" width="12.5703125" style="3" customWidth="1"/>
    <col min="13836" max="13836" width="14.7109375" style="3" customWidth="1"/>
    <col min="13837" max="13837" width="13" style="3" customWidth="1"/>
    <col min="13838" max="13838" width="10.7109375" style="3" customWidth="1"/>
    <col min="13839" max="13839" width="8.7109375" style="3" customWidth="1"/>
    <col min="13840" max="13840" width="8.85546875" style="3" customWidth="1"/>
    <col min="13841" max="13841" width="8.5703125" style="3" customWidth="1"/>
    <col min="13842" max="13842" width="7.85546875" style="3" customWidth="1"/>
    <col min="13843" max="13843" width="8" style="3" customWidth="1"/>
    <col min="13844" max="13844" width="8.85546875" style="3" customWidth="1"/>
    <col min="13845" max="13845" width="0" style="3" hidden="1" customWidth="1"/>
    <col min="13846" max="14080" width="9.140625" style="3"/>
    <col min="14081" max="14081" width="6.140625" style="3" bestFit="1" customWidth="1"/>
    <col min="14082" max="14082" width="28.28515625" style="3" customWidth="1"/>
    <col min="14083" max="14083" width="0" style="3" hidden="1" customWidth="1"/>
    <col min="14084" max="14084" width="9.140625" style="3"/>
    <col min="14085" max="14085" width="13.28515625" style="3" customWidth="1"/>
    <col min="14086" max="14086" width="11" style="3" customWidth="1"/>
    <col min="14087" max="14087" width="13.42578125" style="3" customWidth="1"/>
    <col min="14088" max="14088" width="13.85546875" style="3" customWidth="1"/>
    <col min="14089" max="14089" width="9.85546875" style="3" customWidth="1"/>
    <col min="14090" max="14090" width="11.140625" style="3" customWidth="1"/>
    <col min="14091" max="14091" width="12.5703125" style="3" customWidth="1"/>
    <col min="14092" max="14092" width="14.7109375" style="3" customWidth="1"/>
    <col min="14093" max="14093" width="13" style="3" customWidth="1"/>
    <col min="14094" max="14094" width="10.7109375" style="3" customWidth="1"/>
    <col min="14095" max="14095" width="8.7109375" style="3" customWidth="1"/>
    <col min="14096" max="14096" width="8.85546875" style="3" customWidth="1"/>
    <col min="14097" max="14097" width="8.5703125" style="3" customWidth="1"/>
    <col min="14098" max="14098" width="7.85546875" style="3" customWidth="1"/>
    <col min="14099" max="14099" width="8" style="3" customWidth="1"/>
    <col min="14100" max="14100" width="8.85546875" style="3" customWidth="1"/>
    <col min="14101" max="14101" width="0" style="3" hidden="1" customWidth="1"/>
    <col min="14102" max="14336" width="9.140625" style="3"/>
    <col min="14337" max="14337" width="6.140625" style="3" bestFit="1" customWidth="1"/>
    <col min="14338" max="14338" width="28.28515625" style="3" customWidth="1"/>
    <col min="14339" max="14339" width="0" style="3" hidden="1" customWidth="1"/>
    <col min="14340" max="14340" width="9.140625" style="3"/>
    <col min="14341" max="14341" width="13.28515625" style="3" customWidth="1"/>
    <col min="14342" max="14342" width="11" style="3" customWidth="1"/>
    <col min="14343" max="14343" width="13.42578125" style="3" customWidth="1"/>
    <col min="14344" max="14344" width="13.85546875" style="3" customWidth="1"/>
    <col min="14345" max="14345" width="9.85546875" style="3" customWidth="1"/>
    <col min="14346" max="14346" width="11.140625" style="3" customWidth="1"/>
    <col min="14347" max="14347" width="12.5703125" style="3" customWidth="1"/>
    <col min="14348" max="14348" width="14.7109375" style="3" customWidth="1"/>
    <col min="14349" max="14349" width="13" style="3" customWidth="1"/>
    <col min="14350" max="14350" width="10.7109375" style="3" customWidth="1"/>
    <col min="14351" max="14351" width="8.7109375" style="3" customWidth="1"/>
    <col min="14352" max="14352" width="8.85546875" style="3" customWidth="1"/>
    <col min="14353" max="14353" width="8.5703125" style="3" customWidth="1"/>
    <col min="14354" max="14354" width="7.85546875" style="3" customWidth="1"/>
    <col min="14355" max="14355" width="8" style="3" customWidth="1"/>
    <col min="14356" max="14356" width="8.85546875" style="3" customWidth="1"/>
    <col min="14357" max="14357" width="0" style="3" hidden="1" customWidth="1"/>
    <col min="14358" max="14592" width="9.140625" style="3"/>
    <col min="14593" max="14593" width="6.140625" style="3" bestFit="1" customWidth="1"/>
    <col min="14594" max="14594" width="28.28515625" style="3" customWidth="1"/>
    <col min="14595" max="14595" width="0" style="3" hidden="1" customWidth="1"/>
    <col min="14596" max="14596" width="9.140625" style="3"/>
    <col min="14597" max="14597" width="13.28515625" style="3" customWidth="1"/>
    <col min="14598" max="14598" width="11" style="3" customWidth="1"/>
    <col min="14599" max="14599" width="13.42578125" style="3" customWidth="1"/>
    <col min="14600" max="14600" width="13.85546875" style="3" customWidth="1"/>
    <col min="14601" max="14601" width="9.85546875" style="3" customWidth="1"/>
    <col min="14602" max="14602" width="11.140625" style="3" customWidth="1"/>
    <col min="14603" max="14603" width="12.5703125" style="3" customWidth="1"/>
    <col min="14604" max="14604" width="14.7109375" style="3" customWidth="1"/>
    <col min="14605" max="14605" width="13" style="3" customWidth="1"/>
    <col min="14606" max="14606" width="10.7109375" style="3" customWidth="1"/>
    <col min="14607" max="14607" width="8.7109375" style="3" customWidth="1"/>
    <col min="14608" max="14608" width="8.85546875" style="3" customWidth="1"/>
    <col min="14609" max="14609" width="8.5703125" style="3" customWidth="1"/>
    <col min="14610" max="14610" width="7.85546875" style="3" customWidth="1"/>
    <col min="14611" max="14611" width="8" style="3" customWidth="1"/>
    <col min="14612" max="14612" width="8.85546875" style="3" customWidth="1"/>
    <col min="14613" max="14613" width="0" style="3" hidden="1" customWidth="1"/>
    <col min="14614" max="14848" width="9.140625" style="3"/>
    <col min="14849" max="14849" width="6.140625" style="3" bestFit="1" customWidth="1"/>
    <col min="14850" max="14850" width="28.28515625" style="3" customWidth="1"/>
    <col min="14851" max="14851" width="0" style="3" hidden="1" customWidth="1"/>
    <col min="14852" max="14852" width="9.140625" style="3"/>
    <col min="14853" max="14853" width="13.28515625" style="3" customWidth="1"/>
    <col min="14854" max="14854" width="11" style="3" customWidth="1"/>
    <col min="14855" max="14855" width="13.42578125" style="3" customWidth="1"/>
    <col min="14856" max="14856" width="13.85546875" style="3" customWidth="1"/>
    <col min="14857" max="14857" width="9.85546875" style="3" customWidth="1"/>
    <col min="14858" max="14858" width="11.140625" style="3" customWidth="1"/>
    <col min="14859" max="14859" width="12.5703125" style="3" customWidth="1"/>
    <col min="14860" max="14860" width="14.7109375" style="3" customWidth="1"/>
    <col min="14861" max="14861" width="13" style="3" customWidth="1"/>
    <col min="14862" max="14862" width="10.7109375" style="3" customWidth="1"/>
    <col min="14863" max="14863" width="8.7109375" style="3" customWidth="1"/>
    <col min="14864" max="14864" width="8.85546875" style="3" customWidth="1"/>
    <col min="14865" max="14865" width="8.5703125" style="3" customWidth="1"/>
    <col min="14866" max="14866" width="7.85546875" style="3" customWidth="1"/>
    <col min="14867" max="14867" width="8" style="3" customWidth="1"/>
    <col min="14868" max="14868" width="8.85546875" style="3" customWidth="1"/>
    <col min="14869" max="14869" width="0" style="3" hidden="1" customWidth="1"/>
    <col min="14870" max="15104" width="9.140625" style="3"/>
    <col min="15105" max="15105" width="6.140625" style="3" bestFit="1" customWidth="1"/>
    <col min="15106" max="15106" width="28.28515625" style="3" customWidth="1"/>
    <col min="15107" max="15107" width="0" style="3" hidden="1" customWidth="1"/>
    <col min="15108" max="15108" width="9.140625" style="3"/>
    <col min="15109" max="15109" width="13.28515625" style="3" customWidth="1"/>
    <col min="15110" max="15110" width="11" style="3" customWidth="1"/>
    <col min="15111" max="15111" width="13.42578125" style="3" customWidth="1"/>
    <col min="15112" max="15112" width="13.85546875" style="3" customWidth="1"/>
    <col min="15113" max="15113" width="9.85546875" style="3" customWidth="1"/>
    <col min="15114" max="15114" width="11.140625" style="3" customWidth="1"/>
    <col min="15115" max="15115" width="12.5703125" style="3" customWidth="1"/>
    <col min="15116" max="15116" width="14.7109375" style="3" customWidth="1"/>
    <col min="15117" max="15117" width="13" style="3" customWidth="1"/>
    <col min="15118" max="15118" width="10.7109375" style="3" customWidth="1"/>
    <col min="15119" max="15119" width="8.7109375" style="3" customWidth="1"/>
    <col min="15120" max="15120" width="8.85546875" style="3" customWidth="1"/>
    <col min="15121" max="15121" width="8.5703125" style="3" customWidth="1"/>
    <col min="15122" max="15122" width="7.85546875" style="3" customWidth="1"/>
    <col min="15123" max="15123" width="8" style="3" customWidth="1"/>
    <col min="15124" max="15124" width="8.85546875" style="3" customWidth="1"/>
    <col min="15125" max="15125" width="0" style="3" hidden="1" customWidth="1"/>
    <col min="15126" max="15360" width="9.140625" style="3"/>
    <col min="15361" max="15361" width="6.140625" style="3" bestFit="1" customWidth="1"/>
    <col min="15362" max="15362" width="28.28515625" style="3" customWidth="1"/>
    <col min="15363" max="15363" width="0" style="3" hidden="1" customWidth="1"/>
    <col min="15364" max="15364" width="9.140625" style="3"/>
    <col min="15365" max="15365" width="13.28515625" style="3" customWidth="1"/>
    <col min="15366" max="15366" width="11" style="3" customWidth="1"/>
    <col min="15367" max="15367" width="13.42578125" style="3" customWidth="1"/>
    <col min="15368" max="15368" width="13.85546875" style="3" customWidth="1"/>
    <col min="15369" max="15369" width="9.85546875" style="3" customWidth="1"/>
    <col min="15370" max="15370" width="11.140625" style="3" customWidth="1"/>
    <col min="15371" max="15371" width="12.5703125" style="3" customWidth="1"/>
    <col min="15372" max="15372" width="14.7109375" style="3" customWidth="1"/>
    <col min="15373" max="15373" width="13" style="3" customWidth="1"/>
    <col min="15374" max="15374" width="10.7109375" style="3" customWidth="1"/>
    <col min="15375" max="15375" width="8.7109375" style="3" customWidth="1"/>
    <col min="15376" max="15376" width="8.85546875" style="3" customWidth="1"/>
    <col min="15377" max="15377" width="8.5703125" style="3" customWidth="1"/>
    <col min="15378" max="15378" width="7.85546875" style="3" customWidth="1"/>
    <col min="15379" max="15379" width="8" style="3" customWidth="1"/>
    <col min="15380" max="15380" width="8.85546875" style="3" customWidth="1"/>
    <col min="15381" max="15381" width="0" style="3" hidden="1" customWidth="1"/>
    <col min="15382" max="15616" width="9.140625" style="3"/>
    <col min="15617" max="15617" width="6.140625" style="3" bestFit="1" customWidth="1"/>
    <col min="15618" max="15618" width="28.28515625" style="3" customWidth="1"/>
    <col min="15619" max="15619" width="0" style="3" hidden="1" customWidth="1"/>
    <col min="15620" max="15620" width="9.140625" style="3"/>
    <col min="15621" max="15621" width="13.28515625" style="3" customWidth="1"/>
    <col min="15622" max="15622" width="11" style="3" customWidth="1"/>
    <col min="15623" max="15623" width="13.42578125" style="3" customWidth="1"/>
    <col min="15624" max="15624" width="13.85546875" style="3" customWidth="1"/>
    <col min="15625" max="15625" width="9.85546875" style="3" customWidth="1"/>
    <col min="15626" max="15626" width="11.140625" style="3" customWidth="1"/>
    <col min="15627" max="15627" width="12.5703125" style="3" customWidth="1"/>
    <col min="15628" max="15628" width="14.7109375" style="3" customWidth="1"/>
    <col min="15629" max="15629" width="13" style="3" customWidth="1"/>
    <col min="15630" max="15630" width="10.7109375" style="3" customWidth="1"/>
    <col min="15631" max="15631" width="8.7109375" style="3" customWidth="1"/>
    <col min="15632" max="15632" width="8.85546875" style="3" customWidth="1"/>
    <col min="15633" max="15633" width="8.5703125" style="3" customWidth="1"/>
    <col min="15634" max="15634" width="7.85546875" style="3" customWidth="1"/>
    <col min="15635" max="15635" width="8" style="3" customWidth="1"/>
    <col min="15636" max="15636" width="8.85546875" style="3" customWidth="1"/>
    <col min="15637" max="15637" width="0" style="3" hidden="1" customWidth="1"/>
    <col min="15638" max="15872" width="9.140625" style="3"/>
    <col min="15873" max="15873" width="6.140625" style="3" bestFit="1" customWidth="1"/>
    <col min="15874" max="15874" width="28.28515625" style="3" customWidth="1"/>
    <col min="15875" max="15875" width="0" style="3" hidden="1" customWidth="1"/>
    <col min="15876" max="15876" width="9.140625" style="3"/>
    <col min="15877" max="15877" width="13.28515625" style="3" customWidth="1"/>
    <col min="15878" max="15878" width="11" style="3" customWidth="1"/>
    <col min="15879" max="15879" width="13.42578125" style="3" customWidth="1"/>
    <col min="15880" max="15880" width="13.85546875" style="3" customWidth="1"/>
    <col min="15881" max="15881" width="9.85546875" style="3" customWidth="1"/>
    <col min="15882" max="15882" width="11.140625" style="3" customWidth="1"/>
    <col min="15883" max="15883" width="12.5703125" style="3" customWidth="1"/>
    <col min="15884" max="15884" width="14.7109375" style="3" customWidth="1"/>
    <col min="15885" max="15885" width="13" style="3" customWidth="1"/>
    <col min="15886" max="15886" width="10.7109375" style="3" customWidth="1"/>
    <col min="15887" max="15887" width="8.7109375" style="3" customWidth="1"/>
    <col min="15888" max="15888" width="8.85546875" style="3" customWidth="1"/>
    <col min="15889" max="15889" width="8.5703125" style="3" customWidth="1"/>
    <col min="15890" max="15890" width="7.85546875" style="3" customWidth="1"/>
    <col min="15891" max="15891" width="8" style="3" customWidth="1"/>
    <col min="15892" max="15892" width="8.85546875" style="3" customWidth="1"/>
    <col min="15893" max="15893" width="0" style="3" hidden="1" customWidth="1"/>
    <col min="15894" max="16128" width="9.140625" style="3"/>
    <col min="16129" max="16129" width="6.140625" style="3" bestFit="1" customWidth="1"/>
    <col min="16130" max="16130" width="28.28515625" style="3" customWidth="1"/>
    <col min="16131" max="16131" width="0" style="3" hidden="1" customWidth="1"/>
    <col min="16132" max="16132" width="9.140625" style="3"/>
    <col min="16133" max="16133" width="13.28515625" style="3" customWidth="1"/>
    <col min="16134" max="16134" width="11" style="3" customWidth="1"/>
    <col min="16135" max="16135" width="13.42578125" style="3" customWidth="1"/>
    <col min="16136" max="16136" width="13.85546875" style="3" customWidth="1"/>
    <col min="16137" max="16137" width="9.85546875" style="3" customWidth="1"/>
    <col min="16138" max="16138" width="11.140625" style="3" customWidth="1"/>
    <col min="16139" max="16139" width="12.5703125" style="3" customWidth="1"/>
    <col min="16140" max="16140" width="14.7109375" style="3" customWidth="1"/>
    <col min="16141" max="16141" width="13" style="3" customWidth="1"/>
    <col min="16142" max="16142" width="10.7109375" style="3" customWidth="1"/>
    <col min="16143" max="16143" width="8.7109375" style="3" customWidth="1"/>
    <col min="16144" max="16144" width="8.85546875" style="3" customWidth="1"/>
    <col min="16145" max="16145" width="8.5703125" style="3" customWidth="1"/>
    <col min="16146" max="16146" width="7.85546875" style="3" customWidth="1"/>
    <col min="16147" max="16147" width="8" style="3" customWidth="1"/>
    <col min="16148" max="16148" width="8.85546875" style="3" customWidth="1"/>
    <col min="16149" max="16149" width="0" style="3" hidden="1" customWidth="1"/>
    <col min="16150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169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170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SUM(D24:D72)+D23</f>
        <v>10.828297347766989</v>
      </c>
      <c r="E22" s="12">
        <f t="shared" si="0"/>
        <v>111722.04071532071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111722.04071532071</v>
      </c>
      <c r="J22" s="12">
        <f t="shared" si="0"/>
        <v>16713.205256255147</v>
      </c>
      <c r="K22" s="12">
        <f t="shared" si="0"/>
        <v>95008.835459065551</v>
      </c>
      <c r="L22" s="12">
        <f t="shared" si="0"/>
        <v>62528.498858002851</v>
      </c>
      <c r="M22" s="12">
        <f t="shared" si="0"/>
        <v>18758.549657400865</v>
      </c>
      <c r="N22" s="12">
        <f t="shared" si="0"/>
        <v>6357.6485999999995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3707.1008813319809</v>
      </c>
      <c r="S22" s="12">
        <f t="shared" si="0"/>
        <v>1513.0131357928942</v>
      </c>
      <c r="T22" s="12">
        <f t="shared" si="0"/>
        <v>2144.02432653699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72" si="1">E23/859.8/12</f>
        <v>2.5342945672444444</v>
      </c>
      <c r="E23" s="16">
        <f t="shared" ref="E23:E72" si="2">F23+I23</f>
        <v>26147.837627001278</v>
      </c>
      <c r="F23" s="16">
        <f t="shared" ref="F23:F72" si="3">SUM(G23:H23)</f>
        <v>0</v>
      </c>
      <c r="G23" s="16">
        <v>0</v>
      </c>
      <c r="H23" s="16">
        <v>0</v>
      </c>
      <c r="I23" s="16">
        <f t="shared" ref="I23:I72" si="4">SUM(J23:K23)</f>
        <v>26147.837627001278</v>
      </c>
      <c r="J23" s="16">
        <v>3951.49029510528</v>
      </c>
      <c r="K23" s="16">
        <f t="shared" ref="K23:K72" si="5">SUM(L23:U23)</f>
        <v>22196.347331895999</v>
      </c>
      <c r="L23" s="16">
        <v>16357.514785920001</v>
      </c>
      <c r="M23" s="16">
        <v>4907.2544357759998</v>
      </c>
      <c r="N23" s="16">
        <v>0</v>
      </c>
      <c r="O23" s="16">
        <v>0</v>
      </c>
      <c r="P23" s="16">
        <v>0</v>
      </c>
      <c r="Q23" s="16">
        <v>0</v>
      </c>
      <c r="R23" s="16">
        <v>687.95464000000095</v>
      </c>
      <c r="S23" s="16">
        <v>13.670820000000001</v>
      </c>
      <c r="T23" s="16">
        <v>229.95265019999999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2.3495696673645036E-2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2.3699230902051348E-2</v>
      </c>
      <c r="E26" s="16">
        <f t="shared" si="2"/>
        <v>244.51918475500497</v>
      </c>
      <c r="F26" s="16">
        <f t="shared" si="3"/>
        <v>0</v>
      </c>
      <c r="G26" s="16">
        <v>0</v>
      </c>
      <c r="H26" s="16">
        <v>0</v>
      </c>
      <c r="I26" s="16">
        <f t="shared" si="4"/>
        <v>244.51918475500497</v>
      </c>
      <c r="J26" s="16">
        <v>37.299536657543101</v>
      </c>
      <c r="K26" s="16">
        <f t="shared" si="5"/>
        <v>207.21964809746189</v>
      </c>
      <c r="L26" s="16">
        <v>146.148170071066</v>
      </c>
      <c r="M26" s="16">
        <v>43.844451021319799</v>
      </c>
      <c r="N26" s="16">
        <v>0</v>
      </c>
      <c r="O26" s="16">
        <v>0</v>
      </c>
      <c r="P26" s="16">
        <v>0</v>
      </c>
      <c r="Q26" s="16">
        <v>0</v>
      </c>
      <c r="R26" s="16">
        <v>13.8523248730964</v>
      </c>
      <c r="S26" s="16">
        <v>3.3747021319796899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1.2796280219419079E-2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5.830434736256699E-2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0.23321738945026796</v>
      </c>
      <c r="E29" s="16">
        <f t="shared" si="2"/>
        <v>2406.2437373920848</v>
      </c>
      <c r="F29" s="16">
        <f t="shared" si="3"/>
        <v>0</v>
      </c>
      <c r="G29" s="16">
        <v>0</v>
      </c>
      <c r="H29" s="16">
        <v>0</v>
      </c>
      <c r="I29" s="16">
        <f t="shared" si="4"/>
        <v>2406.2437373920848</v>
      </c>
      <c r="J29" s="16">
        <v>367.05412943269101</v>
      </c>
      <c r="K29" s="16">
        <f t="shared" si="5"/>
        <v>2039.1896079593939</v>
      </c>
      <c r="L29" s="16">
        <v>1471.4237530964499</v>
      </c>
      <c r="M29" s="16">
        <v>441.427125928934</v>
      </c>
      <c r="N29" s="16">
        <v>0</v>
      </c>
      <c r="O29" s="16">
        <v>0</v>
      </c>
      <c r="P29" s="16">
        <v>0</v>
      </c>
      <c r="Q29" s="16">
        <v>0</v>
      </c>
      <c r="R29" s="16">
        <v>99.496934010152302</v>
      </c>
      <c r="S29" s="16">
        <v>26.841794923857901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0.28871699211702695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0.1475378902467934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5.1382007297118976E-2</v>
      </c>
      <c r="E32" s="16">
        <f t="shared" si="2"/>
        <v>530.13899848875474</v>
      </c>
      <c r="F32" s="16">
        <f t="shared" si="3"/>
        <v>0</v>
      </c>
      <c r="G32" s="16">
        <v>0</v>
      </c>
      <c r="H32" s="16">
        <v>0</v>
      </c>
      <c r="I32" s="16">
        <f t="shared" si="4"/>
        <v>530.13899848875474</v>
      </c>
      <c r="J32" s="16">
        <v>80.868660786420193</v>
      </c>
      <c r="K32" s="16">
        <f t="shared" si="5"/>
        <v>449.27033770233459</v>
      </c>
      <c r="L32" s="16">
        <v>307.80594186395899</v>
      </c>
      <c r="M32" s="16">
        <v>92.341782559187806</v>
      </c>
      <c r="N32" s="16">
        <v>0</v>
      </c>
      <c r="O32" s="16">
        <v>0</v>
      </c>
      <c r="P32" s="16">
        <v>0</v>
      </c>
      <c r="Q32" s="16">
        <v>0</v>
      </c>
      <c r="R32" s="16">
        <v>45.905036345177699</v>
      </c>
      <c r="S32" s="16">
        <v>3.2175769340101601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</v>
      </c>
      <c r="E33" s="16">
        <f t="shared" si="2"/>
        <v>0</v>
      </c>
      <c r="F33" s="16">
        <f t="shared" si="3"/>
        <v>0</v>
      </c>
      <c r="G33" s="16">
        <v>0</v>
      </c>
      <c r="H33" s="16">
        <v>0</v>
      </c>
      <c r="I33" s="16">
        <f t="shared" si="4"/>
        <v>0</v>
      </c>
      <c r="J33" s="16">
        <v>0</v>
      </c>
      <c r="K33" s="16">
        <f t="shared" si="5"/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1.0754373620327244E-2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0.70387801502651437</v>
      </c>
      <c r="E36" s="16">
        <f t="shared" si="2"/>
        <v>7262.3318078375651</v>
      </c>
      <c r="F36" s="16">
        <f t="shared" si="3"/>
        <v>0</v>
      </c>
      <c r="G36" s="16">
        <v>0</v>
      </c>
      <c r="H36" s="16">
        <v>0</v>
      </c>
      <c r="I36" s="16">
        <f t="shared" si="4"/>
        <v>7262.3318078375651</v>
      </c>
      <c r="J36" s="16">
        <v>1107.8133266192899</v>
      </c>
      <c r="K36" s="16">
        <f t="shared" si="5"/>
        <v>6154.5184812182752</v>
      </c>
      <c r="L36" s="16">
        <v>4473.92357360406</v>
      </c>
      <c r="M36" s="16">
        <v>1342.1770720812201</v>
      </c>
      <c r="N36" s="16">
        <v>0</v>
      </c>
      <c r="O36" s="16">
        <v>0</v>
      </c>
      <c r="P36" s="16">
        <v>0</v>
      </c>
      <c r="Q36" s="16">
        <v>0</v>
      </c>
      <c r="R36" s="16">
        <v>170.080812182741</v>
      </c>
      <c r="S36" s="16">
        <v>168.33702335025399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0.58656501252209581</v>
      </c>
      <c r="E39" s="16">
        <f t="shared" si="2"/>
        <v>6051.9431731979757</v>
      </c>
      <c r="F39" s="16">
        <f t="shared" si="3"/>
        <v>0</v>
      </c>
      <c r="G39" s="16">
        <v>0</v>
      </c>
      <c r="H39" s="16">
        <v>0</v>
      </c>
      <c r="I39" s="16">
        <f t="shared" si="4"/>
        <v>6051.9431731979757</v>
      </c>
      <c r="J39" s="16">
        <v>923.17777218274205</v>
      </c>
      <c r="K39" s="16">
        <f t="shared" si="5"/>
        <v>5128.7654010152337</v>
      </c>
      <c r="L39" s="16">
        <v>3728.2696446700502</v>
      </c>
      <c r="M39" s="16">
        <v>1118.48089340102</v>
      </c>
      <c r="N39" s="16">
        <v>0</v>
      </c>
      <c r="O39" s="16">
        <v>0</v>
      </c>
      <c r="P39" s="16">
        <v>0</v>
      </c>
      <c r="Q39" s="16">
        <v>0</v>
      </c>
      <c r="R39" s="16">
        <v>141.73401015228501</v>
      </c>
      <c r="S39" s="16">
        <v>140.280852791879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0.84726057364302731</v>
      </c>
      <c r="E40" s="16">
        <f t="shared" si="2"/>
        <v>8741.6956946192986</v>
      </c>
      <c r="F40" s="16">
        <f t="shared" si="3"/>
        <v>0</v>
      </c>
      <c r="G40" s="16">
        <v>0</v>
      </c>
      <c r="H40" s="16">
        <v>0</v>
      </c>
      <c r="I40" s="16">
        <f t="shared" si="4"/>
        <v>8741.6956946192986</v>
      </c>
      <c r="J40" s="16">
        <v>1333.47900426396</v>
      </c>
      <c r="K40" s="16">
        <f t="shared" si="5"/>
        <v>7408.216690355338</v>
      </c>
      <c r="L40" s="16">
        <v>5385.2783756345198</v>
      </c>
      <c r="M40" s="16">
        <v>1615.5835126903601</v>
      </c>
      <c r="N40" s="16">
        <v>0</v>
      </c>
      <c r="O40" s="16">
        <v>0</v>
      </c>
      <c r="P40" s="16">
        <v>0</v>
      </c>
      <c r="Q40" s="16">
        <v>0</v>
      </c>
      <c r="R40" s="16">
        <v>204.72690355329999</v>
      </c>
      <c r="S40" s="16">
        <v>202.627898477158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1.1731300250441901</v>
      </c>
      <c r="E41" s="16">
        <f t="shared" si="2"/>
        <v>12103.886346395935</v>
      </c>
      <c r="F41" s="16">
        <f t="shared" si="3"/>
        <v>0</v>
      </c>
      <c r="G41" s="16">
        <v>0</v>
      </c>
      <c r="H41" s="16">
        <v>0</v>
      </c>
      <c r="I41" s="16">
        <f t="shared" si="4"/>
        <v>12103.886346395935</v>
      </c>
      <c r="J41" s="16">
        <v>1846.35554436548</v>
      </c>
      <c r="K41" s="16">
        <f t="shared" si="5"/>
        <v>10257.530802030455</v>
      </c>
      <c r="L41" s="16">
        <v>7456.5392893401004</v>
      </c>
      <c r="M41" s="16">
        <v>2236.96178680203</v>
      </c>
      <c r="N41" s="16">
        <v>0</v>
      </c>
      <c r="O41" s="16">
        <v>0</v>
      </c>
      <c r="P41" s="16">
        <v>0</v>
      </c>
      <c r="Q41" s="16">
        <v>0</v>
      </c>
      <c r="R41" s="16">
        <v>283.46802030456797</v>
      </c>
      <c r="S41" s="16">
        <v>280.56170558375601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0.23462600500883804</v>
      </c>
      <c r="E45" s="16">
        <f t="shared" si="2"/>
        <v>2420.7772692791873</v>
      </c>
      <c r="F45" s="16">
        <f t="shared" si="3"/>
        <v>0</v>
      </c>
      <c r="G45" s="16">
        <v>0</v>
      </c>
      <c r="H45" s="16">
        <v>0</v>
      </c>
      <c r="I45" s="16">
        <f t="shared" si="4"/>
        <v>2420.7772692791873</v>
      </c>
      <c r="J45" s="16">
        <v>369.27110887309601</v>
      </c>
      <c r="K45" s="16">
        <f t="shared" si="5"/>
        <v>2051.5061604060911</v>
      </c>
      <c r="L45" s="16">
        <v>1491.3078578680199</v>
      </c>
      <c r="M45" s="16">
        <v>447.39235736040598</v>
      </c>
      <c r="N45" s="16">
        <v>0</v>
      </c>
      <c r="O45" s="16">
        <v>0</v>
      </c>
      <c r="P45" s="16">
        <v>0</v>
      </c>
      <c r="Q45" s="16">
        <v>0</v>
      </c>
      <c r="R45" s="16">
        <v>56.693604060913799</v>
      </c>
      <c r="S45" s="16">
        <v>56.112341116751303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2.3462600500883803E-2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3.6497378556930325E-2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0.14077560300530287</v>
      </c>
      <c r="E48" s="16">
        <f t="shared" si="2"/>
        <v>1452.4663615675129</v>
      </c>
      <c r="F48" s="16">
        <f t="shared" si="3"/>
        <v>0</v>
      </c>
      <c r="G48" s="16">
        <v>0</v>
      </c>
      <c r="H48" s="16">
        <v>0</v>
      </c>
      <c r="I48" s="16">
        <f t="shared" si="4"/>
        <v>1452.4663615675129</v>
      </c>
      <c r="J48" s="16">
        <v>221.562665323858</v>
      </c>
      <c r="K48" s="16">
        <f t="shared" si="5"/>
        <v>1230.9036962436548</v>
      </c>
      <c r="L48" s="16">
        <v>894.78471472081196</v>
      </c>
      <c r="M48" s="16">
        <v>268.43541441624399</v>
      </c>
      <c r="N48" s="16">
        <v>0</v>
      </c>
      <c r="O48" s="16">
        <v>0</v>
      </c>
      <c r="P48" s="16">
        <v>0</v>
      </c>
      <c r="Q48" s="16">
        <v>0</v>
      </c>
      <c r="R48" s="16">
        <v>34.016162436548299</v>
      </c>
      <c r="S48" s="16">
        <v>33.6674046700508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0.21116340450795454</v>
      </c>
      <c r="E49" s="16">
        <f t="shared" si="2"/>
        <v>2178.6995423512717</v>
      </c>
      <c r="F49" s="16">
        <f t="shared" si="3"/>
        <v>0</v>
      </c>
      <c r="G49" s="16">
        <v>0</v>
      </c>
      <c r="H49" s="16">
        <v>0</v>
      </c>
      <c r="I49" s="16">
        <f t="shared" si="4"/>
        <v>2178.6995423512717</v>
      </c>
      <c r="J49" s="16">
        <v>332.34399798578698</v>
      </c>
      <c r="K49" s="16">
        <f t="shared" si="5"/>
        <v>1846.3555443654848</v>
      </c>
      <c r="L49" s="16">
        <v>1342.1770720812201</v>
      </c>
      <c r="M49" s="16">
        <v>402.65312162436601</v>
      </c>
      <c r="N49" s="16">
        <v>0</v>
      </c>
      <c r="O49" s="16">
        <v>0</v>
      </c>
      <c r="P49" s="16">
        <v>0</v>
      </c>
      <c r="Q49" s="16">
        <v>0</v>
      </c>
      <c r="R49" s="16">
        <v>51.0242436548223</v>
      </c>
      <c r="S49" s="16">
        <v>50.501107005076101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4.8744776057895629E-2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9.748955211579138E-3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0.18551520473142882</v>
      </c>
      <c r="E52" s="16">
        <f t="shared" si="2"/>
        <v>1914.0716763369901</v>
      </c>
      <c r="F52" s="16">
        <f t="shared" si="3"/>
        <v>0</v>
      </c>
      <c r="G52" s="16">
        <v>0</v>
      </c>
      <c r="H52" s="16">
        <v>0</v>
      </c>
      <c r="I52" s="16">
        <f t="shared" si="4"/>
        <v>1914.0716763369901</v>
      </c>
      <c r="J52" s="16">
        <v>0</v>
      </c>
      <c r="K52" s="16">
        <f t="shared" si="5"/>
        <v>1914.0716763369901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1914.0716763369901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0.13610129746606647</v>
      </c>
      <c r="E53" s="16">
        <f t="shared" si="2"/>
        <v>1404.2387467358874</v>
      </c>
      <c r="F53" s="16">
        <f t="shared" si="3"/>
        <v>0</v>
      </c>
      <c r="G53" s="16">
        <v>0</v>
      </c>
      <c r="H53" s="16">
        <v>0</v>
      </c>
      <c r="I53" s="16">
        <f t="shared" si="4"/>
        <v>1404.2387467358874</v>
      </c>
      <c r="J53" s="16">
        <v>214.20591051903401</v>
      </c>
      <c r="K53" s="16">
        <f t="shared" si="5"/>
        <v>1190.0328362168534</v>
      </c>
      <c r="L53" s="16">
        <v>839.30806240812205</v>
      </c>
      <c r="M53" s="16">
        <v>251.79241872243699</v>
      </c>
      <c r="N53" s="16">
        <v>0</v>
      </c>
      <c r="O53" s="16">
        <v>0</v>
      </c>
      <c r="P53" s="16">
        <v>0</v>
      </c>
      <c r="Q53" s="16">
        <v>0</v>
      </c>
      <c r="R53" s="16">
        <v>79.551922842639598</v>
      </c>
      <c r="S53" s="16">
        <v>19.380432243654798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1.3058759884803803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0.1030191057578968</v>
      </c>
      <c r="E55" s="16">
        <f t="shared" si="2"/>
        <v>1062.9099255676761</v>
      </c>
      <c r="F55" s="16">
        <f t="shared" si="3"/>
        <v>0</v>
      </c>
      <c r="G55" s="16">
        <v>0</v>
      </c>
      <c r="H55" s="16">
        <v>0</v>
      </c>
      <c r="I55" s="16">
        <f t="shared" si="4"/>
        <v>1062.9099255676761</v>
      </c>
      <c r="J55" s="16">
        <v>162.13880220523899</v>
      </c>
      <c r="K55" s="16">
        <f t="shared" si="5"/>
        <v>900.77112336243704</v>
      </c>
      <c r="L55" s="16">
        <v>635.29714745177705</v>
      </c>
      <c r="M55" s="16">
        <v>190.58914423553301</v>
      </c>
      <c r="N55" s="16">
        <v>0</v>
      </c>
      <c r="O55" s="16">
        <v>0</v>
      </c>
      <c r="P55" s="16">
        <v>0</v>
      </c>
      <c r="Q55" s="16">
        <v>0</v>
      </c>
      <c r="R55" s="16">
        <v>60.215208121827402</v>
      </c>
      <c r="S55" s="16">
        <v>14.6696235532995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4.5966834794509366E-2</v>
      </c>
      <c r="E56" s="16">
        <f t="shared" si="2"/>
        <v>474.26741467582985</v>
      </c>
      <c r="F56" s="16">
        <f t="shared" si="3"/>
        <v>0</v>
      </c>
      <c r="G56" s="16">
        <v>0</v>
      </c>
      <c r="H56" s="16">
        <v>0</v>
      </c>
      <c r="I56" s="16">
        <f t="shared" si="4"/>
        <v>474.26741467582985</v>
      </c>
      <c r="J56" s="16">
        <v>72.345876814957094</v>
      </c>
      <c r="K56" s="16">
        <f t="shared" si="5"/>
        <v>401.92153786087277</v>
      </c>
      <c r="L56" s="16">
        <v>283.467797623553</v>
      </c>
      <c r="M56" s="16">
        <v>85.040339287066004</v>
      </c>
      <c r="N56" s="16">
        <v>0</v>
      </c>
      <c r="O56" s="16">
        <v>0</v>
      </c>
      <c r="P56" s="16">
        <v>0</v>
      </c>
      <c r="Q56" s="16">
        <v>0</v>
      </c>
      <c r="R56" s="16">
        <v>26.867856243654799</v>
      </c>
      <c r="S56" s="16">
        <v>6.5455447065989798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0.17411679846405026</v>
      </c>
      <c r="E57" s="16">
        <f t="shared" si="2"/>
        <v>1796.4674798326848</v>
      </c>
      <c r="F57" s="16">
        <f t="shared" si="3"/>
        <v>0</v>
      </c>
      <c r="G57" s="16">
        <v>0</v>
      </c>
      <c r="H57" s="16">
        <v>0</v>
      </c>
      <c r="I57" s="16">
        <f t="shared" si="4"/>
        <v>1796.4674798326848</v>
      </c>
      <c r="J57" s="16">
        <v>274.037412177867</v>
      </c>
      <c r="K57" s="16">
        <f t="shared" si="5"/>
        <v>1522.4300676548178</v>
      </c>
      <c r="L57" s="16">
        <v>1073.74165766497</v>
      </c>
      <c r="M57" s="16">
        <v>322.12249729949201</v>
      </c>
      <c r="N57" s="16">
        <v>0</v>
      </c>
      <c r="O57" s="16">
        <v>0</v>
      </c>
      <c r="P57" s="16">
        <v>0</v>
      </c>
      <c r="Q57" s="16">
        <v>0</v>
      </c>
      <c r="R57" s="16">
        <v>101.77218274111701</v>
      </c>
      <c r="S57" s="16">
        <v>24.7937299492386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7.0227108713833808E-2</v>
      </c>
      <c r="E58" s="16">
        <f t="shared" si="2"/>
        <v>724.57521686585164</v>
      </c>
      <c r="F58" s="16">
        <f t="shared" si="3"/>
        <v>0</v>
      </c>
      <c r="G58" s="16">
        <v>0</v>
      </c>
      <c r="H58" s="16">
        <v>0</v>
      </c>
      <c r="I58" s="16">
        <f t="shared" si="4"/>
        <v>724.57521686585164</v>
      </c>
      <c r="J58" s="16">
        <v>110.52842291173999</v>
      </c>
      <c r="K58" s="16">
        <f t="shared" si="5"/>
        <v>614.04679395411165</v>
      </c>
      <c r="L58" s="16">
        <v>433.07580192487302</v>
      </c>
      <c r="M58" s="16">
        <v>129.92274057746201</v>
      </c>
      <c r="N58" s="16">
        <v>0</v>
      </c>
      <c r="O58" s="16">
        <v>0</v>
      </c>
      <c r="P58" s="16">
        <v>0</v>
      </c>
      <c r="Q58" s="16">
        <v>0</v>
      </c>
      <c r="R58" s="16">
        <v>41.048113705583802</v>
      </c>
      <c r="S58" s="16">
        <v>10.0001377461929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5.1590162507866945E-2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6.3260671335442192E-2</v>
      </c>
      <c r="E62" s="16">
        <f t="shared" si="2"/>
        <v>652.69830257055833</v>
      </c>
      <c r="F62" s="16">
        <f t="shared" si="3"/>
        <v>0</v>
      </c>
      <c r="G62" s="16">
        <v>0</v>
      </c>
      <c r="H62" s="16">
        <v>0</v>
      </c>
      <c r="I62" s="16">
        <f t="shared" si="4"/>
        <v>652.69830257055833</v>
      </c>
      <c r="J62" s="16">
        <v>99.564147849746206</v>
      </c>
      <c r="K62" s="16">
        <f t="shared" si="5"/>
        <v>553.13415472081215</v>
      </c>
      <c r="L62" s="16">
        <v>198.84104771573601</v>
      </c>
      <c r="M62" s="16">
        <v>59.652314314720797</v>
      </c>
      <c r="N62" s="16">
        <v>279.60000000000002</v>
      </c>
      <c r="O62" s="16">
        <v>0</v>
      </c>
      <c r="P62" s="16">
        <v>0</v>
      </c>
      <c r="Q62" s="16">
        <v>0</v>
      </c>
      <c r="R62" s="16">
        <v>7.5591472081218303</v>
      </c>
      <c r="S62" s="16">
        <v>7.4816454822334997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9.517379015211885E-3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9.517379015211885E-3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5.2490974851457602E-2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1.5667913477064872E-2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171</v>
      </c>
      <c r="C69" s="15"/>
      <c r="D69" s="16">
        <f t="shared" si="1"/>
        <v>0.42866768338740102</v>
      </c>
      <c r="E69" s="16">
        <f t="shared" si="2"/>
        <v>4422.8216901178484</v>
      </c>
      <c r="F69" s="16">
        <f t="shared" si="3"/>
        <v>0</v>
      </c>
      <c r="G69" s="16">
        <v>0</v>
      </c>
      <c r="H69" s="16">
        <v>0</v>
      </c>
      <c r="I69" s="16">
        <f t="shared" si="4"/>
        <v>4422.8216901178484</v>
      </c>
      <c r="J69" s="16">
        <v>674.66771544170604</v>
      </c>
      <c r="K69" s="16">
        <f t="shared" si="5"/>
        <v>3748.1539746761423</v>
      </c>
      <c r="L69" s="16">
        <v>354.931270172589</v>
      </c>
      <c r="M69" s="16">
        <v>106.479381051777</v>
      </c>
      <c r="N69" s="16">
        <v>3230.1</v>
      </c>
      <c r="O69" s="16">
        <v>0</v>
      </c>
      <c r="P69" s="16">
        <v>0</v>
      </c>
      <c r="Q69" s="16">
        <v>0</v>
      </c>
      <c r="R69" s="16">
        <v>52.933132994923803</v>
      </c>
      <c r="S69" s="16">
        <v>3.7101904568527901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22.5">
      <c r="A70" s="14" t="s">
        <v>122</v>
      </c>
      <c r="B70" s="15" t="s">
        <v>152</v>
      </c>
      <c r="C70" s="15"/>
      <c r="D70" s="16">
        <f t="shared" si="1"/>
        <v>0.3113975446029647</v>
      </c>
      <c r="E70" s="16">
        <f t="shared" si="2"/>
        <v>3212.8753061955485</v>
      </c>
      <c r="F70" s="16">
        <f t="shared" si="3"/>
        <v>0</v>
      </c>
      <c r="G70" s="16">
        <v>0</v>
      </c>
      <c r="H70" s="16">
        <v>0</v>
      </c>
      <c r="I70" s="16">
        <f t="shared" si="4"/>
        <v>3212.8753061955485</v>
      </c>
      <c r="J70" s="16">
        <v>490.09962297898198</v>
      </c>
      <c r="K70" s="16">
        <f t="shared" si="5"/>
        <v>2722.7756832165664</v>
      </c>
      <c r="L70" s="16">
        <v>1597.7275866054799</v>
      </c>
      <c r="M70" s="16">
        <v>479.318275981645</v>
      </c>
      <c r="N70" s="16">
        <v>476.20260000000002</v>
      </c>
      <c r="O70" s="16">
        <v>0</v>
      </c>
      <c r="P70" s="16">
        <v>0</v>
      </c>
      <c r="Q70" s="16">
        <v>0</v>
      </c>
      <c r="R70" s="16">
        <v>74.066325441624102</v>
      </c>
      <c r="S70" s="16">
        <v>95.460895187817002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150</v>
      </c>
      <c r="C71" s="15"/>
      <c r="D71" s="16">
        <f t="shared" si="1"/>
        <v>0.20708301149477751</v>
      </c>
      <c r="E71" s="16">
        <f t="shared" si="2"/>
        <v>2136.5996793985164</v>
      </c>
      <c r="F71" s="16">
        <f t="shared" si="3"/>
        <v>0</v>
      </c>
      <c r="G71" s="16">
        <v>0</v>
      </c>
      <c r="H71" s="16">
        <v>0</v>
      </c>
      <c r="I71" s="16">
        <f t="shared" si="4"/>
        <v>2136.5996793985164</v>
      </c>
      <c r="J71" s="16">
        <v>325.921984992994</v>
      </c>
      <c r="K71" s="16">
        <f t="shared" si="5"/>
        <v>1810.6776944055223</v>
      </c>
      <c r="L71" s="16">
        <v>532.57586220182702</v>
      </c>
      <c r="M71" s="16">
        <v>159.77275866054799</v>
      </c>
      <c r="N71" s="16">
        <v>1061.82</v>
      </c>
      <c r="O71" s="16">
        <v>0</v>
      </c>
      <c r="P71" s="16">
        <v>0</v>
      </c>
      <c r="Q71" s="16">
        <v>0</v>
      </c>
      <c r="R71" s="16">
        <v>24.688775147208101</v>
      </c>
      <c r="S71" s="16">
        <v>31.820298395939101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 ht="15">
      <c r="A72" s="14" t="s">
        <v>151</v>
      </c>
      <c r="B72" s="15" t="s">
        <v>160</v>
      </c>
      <c r="C72" s="15"/>
      <c r="D72" s="16">
        <f t="shared" si="1"/>
        <v>0.25823116545255348</v>
      </c>
      <c r="E72" s="16">
        <f t="shared" si="2"/>
        <v>2664.3258726732656</v>
      </c>
      <c r="F72" s="16">
        <f t="shared" si="3"/>
        <v>0</v>
      </c>
      <c r="G72" s="16">
        <v>0</v>
      </c>
      <c r="H72" s="16">
        <v>0</v>
      </c>
      <c r="I72" s="16">
        <f t="shared" si="4"/>
        <v>2664.3258726732656</v>
      </c>
      <c r="J72" s="16">
        <v>406.422590746769</v>
      </c>
      <c r="K72" s="16">
        <f t="shared" si="5"/>
        <v>2257.9032819264967</v>
      </c>
      <c r="L72" s="16">
        <v>1065.9868568040599</v>
      </c>
      <c r="M72" s="16">
        <v>319.79605704121798</v>
      </c>
      <c r="N72" s="16">
        <v>702</v>
      </c>
      <c r="O72" s="16">
        <v>0</v>
      </c>
      <c r="P72" s="16">
        <v>0</v>
      </c>
      <c r="Q72" s="16">
        <v>0</v>
      </c>
      <c r="R72" s="16">
        <v>158.97732548223399</v>
      </c>
      <c r="S72" s="16">
        <v>11.143042598984801</v>
      </c>
      <c r="T72" s="16">
        <v>0</v>
      </c>
      <c r="U72" s="16">
        <v>0</v>
      </c>
      <c r="V72" s="13"/>
      <c r="W72" s="13"/>
      <c r="X72" s="13"/>
      <c r="Y72" s="13"/>
      <c r="Z72" s="13"/>
    </row>
    <row r="73" spans="1:26">
      <c r="A73" s="10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6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26">
      <c r="A77" s="82" t="s">
        <v>72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</sheetData>
  <mergeCells count="22">
    <mergeCell ref="A14:U14"/>
    <mergeCell ref="A8:U8"/>
    <mergeCell ref="A9:U9"/>
    <mergeCell ref="A10:U10"/>
    <mergeCell ref="A11:U11"/>
    <mergeCell ref="A13:U13"/>
    <mergeCell ref="A77:R77"/>
    <mergeCell ref="A15:U15"/>
    <mergeCell ref="A16:U16"/>
    <mergeCell ref="A20:A21"/>
    <mergeCell ref="B20:B21"/>
    <mergeCell ref="C20:C21"/>
    <mergeCell ref="D20:D21"/>
    <mergeCell ref="E20:E21"/>
    <mergeCell ref="F20:H20"/>
    <mergeCell ref="I20:I21"/>
    <mergeCell ref="J20:J21"/>
    <mergeCell ref="K20:K21"/>
    <mergeCell ref="L20:U20"/>
    <mergeCell ref="A74:R74"/>
    <mergeCell ref="A75:R75"/>
    <mergeCell ref="A76:R76"/>
  </mergeCells>
  <pageMargins left="0.41666666666666669" right="0.1388888888888889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2:Z74"/>
  <sheetViews>
    <sheetView topLeftCell="A16" zoomScaleNormal="100" workbookViewId="0">
      <selection activeCell="B69" sqref="B6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173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172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SUM(D24:D69)+D23</f>
        <v>12.831407821488481</v>
      </c>
      <c r="E22" s="12">
        <f t="shared" si="0"/>
        <v>60081.783983337657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60081.783983337657</v>
      </c>
      <c r="J22" s="12">
        <f t="shared" si="0"/>
        <v>9015.6454793242156</v>
      </c>
      <c r="K22" s="12">
        <f t="shared" si="0"/>
        <v>51066.138504013448</v>
      </c>
      <c r="L22" s="12">
        <f t="shared" si="0"/>
        <v>26813.689963302349</v>
      </c>
      <c r="M22" s="12">
        <f t="shared" si="0"/>
        <v>8044.106988990703</v>
      </c>
      <c r="N22" s="12">
        <f t="shared" si="0"/>
        <v>12875.406000000001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1798.0546717022003</v>
      </c>
      <c r="S22" s="12">
        <f t="shared" si="0"/>
        <v>561.86588558375706</v>
      </c>
      <c r="T22" s="12">
        <f t="shared" si="0"/>
        <v>973.01499443444197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69" si="1">E23/390.2/12</f>
        <v>2.5342945672444466</v>
      </c>
      <c r="E23" s="16">
        <f t="shared" ref="E23:E69" si="2">F23+I23</f>
        <v>11866.580881665397</v>
      </c>
      <c r="F23" s="16">
        <f t="shared" ref="F23:F69" si="3">SUM(G23:H23)</f>
        <v>0</v>
      </c>
      <c r="G23" s="16">
        <v>0</v>
      </c>
      <c r="H23" s="16">
        <v>0</v>
      </c>
      <c r="I23" s="16">
        <f t="shared" ref="I23:I69" si="4">SUM(J23:K23)</f>
        <v>11866.580881665397</v>
      </c>
      <c r="J23" s="16">
        <v>1793.2908968947199</v>
      </c>
      <c r="K23" s="16">
        <f t="shared" ref="K23:K69" si="5">SUM(L23:U23)</f>
        <v>10073.289984770678</v>
      </c>
      <c r="L23" s="16">
        <v>7423.4732140800097</v>
      </c>
      <c r="M23" s="16">
        <v>2227.0419642239999</v>
      </c>
      <c r="N23" s="16">
        <v>0</v>
      </c>
      <c r="O23" s="16">
        <v>0</v>
      </c>
      <c r="P23" s="16">
        <v>0</v>
      </c>
      <c r="Q23" s="16">
        <v>0</v>
      </c>
      <c r="R23" s="16">
        <v>312.21202666666801</v>
      </c>
      <c r="S23" s="16">
        <v>6.2041800000000098</v>
      </c>
      <c r="T23" s="16">
        <v>104.35859979999999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2.5886212198872372E-2</v>
      </c>
      <c r="E25" s="16">
        <f t="shared" si="2"/>
        <v>121.20959999999999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121.20959999999999</v>
      </c>
      <c r="J25" s="16">
        <v>18.489599999999999</v>
      </c>
      <c r="K25" s="16">
        <f t="shared" si="5"/>
        <v>102.72</v>
      </c>
      <c r="L25" s="16">
        <v>0</v>
      </c>
      <c r="M25" s="16">
        <v>0</v>
      </c>
      <c r="N25" s="16">
        <v>102.72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2.6110454548415891E-2</v>
      </c>
      <c r="E26" s="16">
        <f t="shared" si="2"/>
        <v>122.25959237750257</v>
      </c>
      <c r="F26" s="16">
        <f t="shared" si="3"/>
        <v>0</v>
      </c>
      <c r="G26" s="16">
        <v>0</v>
      </c>
      <c r="H26" s="16">
        <v>0</v>
      </c>
      <c r="I26" s="16">
        <f t="shared" si="4"/>
        <v>122.25959237750257</v>
      </c>
      <c r="J26" s="16">
        <v>18.6497683287716</v>
      </c>
      <c r="K26" s="16">
        <f t="shared" si="5"/>
        <v>103.60982404873097</v>
      </c>
      <c r="L26" s="16">
        <v>73.074085035533002</v>
      </c>
      <c r="M26" s="16">
        <v>21.922225510659899</v>
      </c>
      <c r="N26" s="16">
        <v>0</v>
      </c>
      <c r="O26" s="16">
        <v>0</v>
      </c>
      <c r="P26" s="16">
        <v>0</v>
      </c>
      <c r="Q26" s="16">
        <v>0</v>
      </c>
      <c r="R26" s="16">
        <v>6.9261624365482204</v>
      </c>
      <c r="S26" s="16">
        <v>1.6873510659898501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2.8196416536792727E-2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0.12847277770972604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0.41111288867112333</v>
      </c>
      <c r="E29" s="16">
        <f t="shared" si="2"/>
        <v>1924.994989913668</v>
      </c>
      <c r="F29" s="16">
        <f t="shared" si="3"/>
        <v>0</v>
      </c>
      <c r="G29" s="16">
        <v>0</v>
      </c>
      <c r="H29" s="16">
        <v>0</v>
      </c>
      <c r="I29" s="16">
        <f t="shared" si="4"/>
        <v>1924.994989913668</v>
      </c>
      <c r="J29" s="16">
        <v>293.64330354615299</v>
      </c>
      <c r="K29" s="16">
        <f t="shared" si="5"/>
        <v>1631.351686367515</v>
      </c>
      <c r="L29" s="16">
        <v>1177.1390024771599</v>
      </c>
      <c r="M29" s="16">
        <v>353.141700743147</v>
      </c>
      <c r="N29" s="16">
        <v>0</v>
      </c>
      <c r="O29" s="16">
        <v>0</v>
      </c>
      <c r="P29" s="16">
        <v>0</v>
      </c>
      <c r="Q29" s="16">
        <v>0</v>
      </c>
      <c r="R29" s="16">
        <v>79.597547208121895</v>
      </c>
      <c r="S29" s="16">
        <v>21.473435939086301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0.58905895794706387</v>
      </c>
      <c r="E30" s="16">
        <f t="shared" si="2"/>
        <v>2758.2096646913315</v>
      </c>
      <c r="F30" s="16">
        <f t="shared" si="3"/>
        <v>0</v>
      </c>
      <c r="G30" s="16">
        <v>0</v>
      </c>
      <c r="H30" s="16">
        <v>0</v>
      </c>
      <c r="I30" s="16">
        <f t="shared" si="4"/>
        <v>2758.2096646913315</v>
      </c>
      <c r="J30" s="16">
        <v>420.74384715630498</v>
      </c>
      <c r="K30" s="16">
        <f t="shared" si="5"/>
        <v>2337.4658175350264</v>
      </c>
      <c r="L30" s="16">
        <v>1574.82109790863</v>
      </c>
      <c r="M30" s="16">
        <v>472.44632937258899</v>
      </c>
      <c r="N30" s="16">
        <v>0</v>
      </c>
      <c r="O30" s="16">
        <v>0</v>
      </c>
      <c r="P30" s="16">
        <v>0</v>
      </c>
      <c r="Q30" s="16">
        <v>0</v>
      </c>
      <c r="R30" s="16">
        <v>250.32047756345199</v>
      </c>
      <c r="S30" s="16">
        <v>39.877912690355302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0.1300390343764152</v>
      </c>
      <c r="E31" s="16">
        <f t="shared" si="2"/>
        <v>608.89477456412658</v>
      </c>
      <c r="F31" s="16">
        <f t="shared" si="3"/>
        <v>0</v>
      </c>
      <c r="G31" s="16">
        <v>0</v>
      </c>
      <c r="H31" s="16">
        <v>0</v>
      </c>
      <c r="I31" s="16">
        <f t="shared" si="4"/>
        <v>608.89477456412658</v>
      </c>
      <c r="J31" s="16">
        <v>92.882253747070195</v>
      </c>
      <c r="K31" s="16">
        <f t="shared" si="5"/>
        <v>516.01252081705638</v>
      </c>
      <c r="L31" s="16">
        <v>343.59733045279199</v>
      </c>
      <c r="M31" s="16">
        <v>103.079199135838</v>
      </c>
      <c r="N31" s="16">
        <v>0</v>
      </c>
      <c r="O31" s="16">
        <v>0</v>
      </c>
      <c r="P31" s="16">
        <v>0</v>
      </c>
      <c r="Q31" s="16">
        <v>0</v>
      </c>
      <c r="R31" s="16">
        <v>56.296052954314703</v>
      </c>
      <c r="S31" s="16">
        <v>13.0399382741117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</v>
      </c>
      <c r="E32" s="16">
        <f t="shared" si="2"/>
        <v>0</v>
      </c>
      <c r="F32" s="16">
        <f t="shared" si="3"/>
        <v>0</v>
      </c>
      <c r="G32" s="16">
        <v>0</v>
      </c>
      <c r="H32" s="16">
        <v>0</v>
      </c>
      <c r="I32" s="16">
        <f t="shared" si="4"/>
        <v>0</v>
      </c>
      <c r="J32" s="16">
        <v>0</v>
      </c>
      <c r="K32" s="16">
        <f t="shared" si="5"/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0.26330116859608632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2.3697105173647776E-2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0.25849748732265365</v>
      </c>
      <c r="E36" s="16">
        <f t="shared" si="2"/>
        <v>1210.3886346395934</v>
      </c>
      <c r="F36" s="16">
        <f t="shared" si="3"/>
        <v>0</v>
      </c>
      <c r="G36" s="16">
        <v>0</v>
      </c>
      <c r="H36" s="16">
        <v>0</v>
      </c>
      <c r="I36" s="16">
        <f t="shared" si="4"/>
        <v>1210.3886346395934</v>
      </c>
      <c r="J36" s="16">
        <v>184.63555443654801</v>
      </c>
      <c r="K36" s="16">
        <f t="shared" si="5"/>
        <v>1025.7530802030453</v>
      </c>
      <c r="L36" s="16">
        <v>745.65392893400997</v>
      </c>
      <c r="M36" s="16">
        <v>223.69617868020299</v>
      </c>
      <c r="N36" s="16">
        <v>0</v>
      </c>
      <c r="O36" s="16">
        <v>0</v>
      </c>
      <c r="P36" s="16">
        <v>0</v>
      </c>
      <c r="Q36" s="16">
        <v>0</v>
      </c>
      <c r="R36" s="16">
        <v>28.3468020304568</v>
      </c>
      <c r="S36" s="16">
        <v>28.056170558375602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0.51699497464530741</v>
      </c>
      <c r="E39" s="16">
        <f t="shared" si="2"/>
        <v>2420.7772692791873</v>
      </c>
      <c r="F39" s="16">
        <f t="shared" si="3"/>
        <v>0</v>
      </c>
      <c r="G39" s="16">
        <v>0</v>
      </c>
      <c r="H39" s="16">
        <v>0</v>
      </c>
      <c r="I39" s="16">
        <f t="shared" si="4"/>
        <v>2420.7772692791873</v>
      </c>
      <c r="J39" s="16">
        <v>369.27110887309601</v>
      </c>
      <c r="K39" s="16">
        <f t="shared" si="5"/>
        <v>2051.5061604060911</v>
      </c>
      <c r="L39" s="16">
        <v>1491.3078578680199</v>
      </c>
      <c r="M39" s="16">
        <v>447.39235736040598</v>
      </c>
      <c r="N39" s="16">
        <v>0</v>
      </c>
      <c r="O39" s="16">
        <v>0</v>
      </c>
      <c r="P39" s="16">
        <v>0</v>
      </c>
      <c r="Q39" s="16">
        <v>0</v>
      </c>
      <c r="R39" s="16">
        <v>56.693604060913799</v>
      </c>
      <c r="S39" s="16">
        <v>56.112341116751303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0.74677051893211155</v>
      </c>
      <c r="E40" s="16">
        <f t="shared" si="2"/>
        <v>3496.6782778477191</v>
      </c>
      <c r="F40" s="16">
        <f t="shared" si="3"/>
        <v>0</v>
      </c>
      <c r="G40" s="16">
        <v>0</v>
      </c>
      <c r="H40" s="16">
        <v>0</v>
      </c>
      <c r="I40" s="16">
        <f t="shared" si="4"/>
        <v>3496.6782778477191</v>
      </c>
      <c r="J40" s="16">
        <v>533.39160170558398</v>
      </c>
      <c r="K40" s="16">
        <f t="shared" si="5"/>
        <v>2963.2866761421351</v>
      </c>
      <c r="L40" s="16">
        <v>2154.1113502538101</v>
      </c>
      <c r="M40" s="16">
        <v>646.23340507614205</v>
      </c>
      <c r="N40" s="16">
        <v>0</v>
      </c>
      <c r="O40" s="16">
        <v>0</v>
      </c>
      <c r="P40" s="16">
        <v>0</v>
      </c>
      <c r="Q40" s="16">
        <v>0</v>
      </c>
      <c r="R40" s="16">
        <v>81.890761421319795</v>
      </c>
      <c r="S40" s="16">
        <v>81.051159390863006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1.0339899492906148</v>
      </c>
      <c r="E41" s="16">
        <f t="shared" si="2"/>
        <v>4841.5545385583746</v>
      </c>
      <c r="F41" s="16">
        <f t="shared" si="3"/>
        <v>0</v>
      </c>
      <c r="G41" s="16">
        <v>0</v>
      </c>
      <c r="H41" s="16">
        <v>0</v>
      </c>
      <c r="I41" s="16">
        <f t="shared" si="4"/>
        <v>4841.5545385583746</v>
      </c>
      <c r="J41" s="16">
        <v>738.54221774619305</v>
      </c>
      <c r="K41" s="16">
        <f t="shared" si="5"/>
        <v>4103.0123208121813</v>
      </c>
      <c r="L41" s="16">
        <v>2982.6157157360399</v>
      </c>
      <c r="M41" s="16">
        <v>894.78471472081196</v>
      </c>
      <c r="N41" s="16">
        <v>0</v>
      </c>
      <c r="O41" s="16">
        <v>0</v>
      </c>
      <c r="P41" s="16">
        <v>0</v>
      </c>
      <c r="Q41" s="16">
        <v>0</v>
      </c>
      <c r="R41" s="16">
        <v>113.387208121827</v>
      </c>
      <c r="S41" s="16">
        <v>112.224682233503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8.6165829107551217E-2</v>
      </c>
      <c r="E45" s="16">
        <f t="shared" si="2"/>
        <v>403.46287821319783</v>
      </c>
      <c r="F45" s="16">
        <f t="shared" si="3"/>
        <v>0</v>
      </c>
      <c r="G45" s="16">
        <v>0</v>
      </c>
      <c r="H45" s="16">
        <v>0</v>
      </c>
      <c r="I45" s="16">
        <f t="shared" si="4"/>
        <v>403.46287821319783</v>
      </c>
      <c r="J45" s="16">
        <v>61.545184812182697</v>
      </c>
      <c r="K45" s="16">
        <f t="shared" si="5"/>
        <v>341.91769340101513</v>
      </c>
      <c r="L45" s="16">
        <v>248.55130964467</v>
      </c>
      <c r="M45" s="16">
        <v>74.565392893400997</v>
      </c>
      <c r="N45" s="16">
        <v>0</v>
      </c>
      <c r="O45" s="16">
        <v>0</v>
      </c>
      <c r="P45" s="16">
        <v>0</v>
      </c>
      <c r="Q45" s="16">
        <v>0</v>
      </c>
      <c r="R45" s="16">
        <v>9.4489340101522803</v>
      </c>
      <c r="S45" s="16">
        <v>9.3520568527918808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5.169949746453073E-2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8.0421440500381067E-2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5.169949746453073E-2</v>
      </c>
      <c r="E48" s="16">
        <f t="shared" si="2"/>
        <v>242.07772692791869</v>
      </c>
      <c r="F48" s="16">
        <f t="shared" si="3"/>
        <v>0</v>
      </c>
      <c r="G48" s="16">
        <v>0</v>
      </c>
      <c r="H48" s="16">
        <v>0</v>
      </c>
      <c r="I48" s="16">
        <f t="shared" si="4"/>
        <v>242.07772692791869</v>
      </c>
      <c r="J48" s="16">
        <v>36.927110887309603</v>
      </c>
      <c r="K48" s="16">
        <f t="shared" si="5"/>
        <v>205.15061604060909</v>
      </c>
      <c r="L48" s="16">
        <v>149.13078578680199</v>
      </c>
      <c r="M48" s="16">
        <v>44.739235736040598</v>
      </c>
      <c r="N48" s="16">
        <v>0</v>
      </c>
      <c r="O48" s="16">
        <v>0</v>
      </c>
      <c r="P48" s="16">
        <v>0</v>
      </c>
      <c r="Q48" s="16">
        <v>0</v>
      </c>
      <c r="R48" s="16">
        <v>5.6693604060913803</v>
      </c>
      <c r="S48" s="16">
        <v>5.6112341116751301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7.7549246196796123E-2</v>
      </c>
      <c r="E49" s="16">
        <f t="shared" si="2"/>
        <v>363.11659039187816</v>
      </c>
      <c r="F49" s="16">
        <f t="shared" si="3"/>
        <v>0</v>
      </c>
      <c r="G49" s="16">
        <v>0</v>
      </c>
      <c r="H49" s="16">
        <v>0</v>
      </c>
      <c r="I49" s="16">
        <f t="shared" si="4"/>
        <v>363.11659039187816</v>
      </c>
      <c r="J49" s="16">
        <v>55.3906663309645</v>
      </c>
      <c r="K49" s="16">
        <f t="shared" si="5"/>
        <v>307.72592406091366</v>
      </c>
      <c r="L49" s="16">
        <v>223.69617868020299</v>
      </c>
      <c r="M49" s="16">
        <v>67.108853604060897</v>
      </c>
      <c r="N49" s="16">
        <v>0</v>
      </c>
      <c r="O49" s="16">
        <v>0</v>
      </c>
      <c r="P49" s="16">
        <v>0</v>
      </c>
      <c r="Q49" s="16">
        <v>0</v>
      </c>
      <c r="R49" s="16">
        <v>8.5040406091370606</v>
      </c>
      <c r="S49" s="16">
        <v>8.4168511675126894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0.10740840198508113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2.1481680397016256E-2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0.18551520473142877</v>
      </c>
      <c r="E52" s="16">
        <f t="shared" si="2"/>
        <v>868.65639463444199</v>
      </c>
      <c r="F52" s="16">
        <f t="shared" si="3"/>
        <v>0</v>
      </c>
      <c r="G52" s="16">
        <v>0</v>
      </c>
      <c r="H52" s="16">
        <v>0</v>
      </c>
      <c r="I52" s="16">
        <f t="shared" si="4"/>
        <v>868.65639463444199</v>
      </c>
      <c r="J52" s="16">
        <v>0</v>
      </c>
      <c r="K52" s="16">
        <f t="shared" si="5"/>
        <v>868.65639463444199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868.65639463444199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8.3304783559231751E-2</v>
      </c>
      <c r="E53" s="16">
        <f t="shared" si="2"/>
        <v>390.06631853774672</v>
      </c>
      <c r="F53" s="16">
        <f t="shared" si="3"/>
        <v>0</v>
      </c>
      <c r="G53" s="16">
        <v>0</v>
      </c>
      <c r="H53" s="16">
        <v>0</v>
      </c>
      <c r="I53" s="16">
        <f t="shared" si="4"/>
        <v>390.06631853774672</v>
      </c>
      <c r="J53" s="16">
        <v>59.501641810842699</v>
      </c>
      <c r="K53" s="16">
        <f t="shared" si="5"/>
        <v>330.56467672690405</v>
      </c>
      <c r="L53" s="16">
        <v>233.141128446701</v>
      </c>
      <c r="M53" s="16">
        <v>69.942338534010204</v>
      </c>
      <c r="N53" s="16">
        <v>0</v>
      </c>
      <c r="O53" s="16">
        <v>0</v>
      </c>
      <c r="P53" s="16">
        <v>0</v>
      </c>
      <c r="Q53" s="16">
        <v>0</v>
      </c>
      <c r="R53" s="16">
        <v>22.097756345177601</v>
      </c>
      <c r="S53" s="16">
        <v>5.3834534010152204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1.4387393322596493</v>
      </c>
      <c r="E54" s="16">
        <f t="shared" si="2"/>
        <v>6736.7530493725826</v>
      </c>
      <c r="F54" s="16">
        <f t="shared" si="3"/>
        <v>0</v>
      </c>
      <c r="G54" s="16">
        <v>0</v>
      </c>
      <c r="H54" s="16">
        <v>0</v>
      </c>
      <c r="I54" s="16">
        <f t="shared" si="4"/>
        <v>6736.7530493725826</v>
      </c>
      <c r="J54" s="16">
        <v>1027.6402956669999</v>
      </c>
      <c r="K54" s="16">
        <f t="shared" si="5"/>
        <v>5709.1127537055827</v>
      </c>
      <c r="L54" s="16">
        <v>4026.5312162436499</v>
      </c>
      <c r="M54" s="16">
        <v>1207.9593648731</v>
      </c>
      <c r="N54" s="16">
        <v>0</v>
      </c>
      <c r="O54" s="16">
        <v>0</v>
      </c>
      <c r="P54" s="16">
        <v>0</v>
      </c>
      <c r="Q54" s="16">
        <v>0</v>
      </c>
      <c r="R54" s="16">
        <v>381.645685279188</v>
      </c>
      <c r="S54" s="16">
        <v>92.976487309644696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6.3055859623725508E-2</v>
      </c>
      <c r="E55" s="16">
        <f t="shared" si="2"/>
        <v>295.25275710213231</v>
      </c>
      <c r="F55" s="16">
        <f t="shared" si="3"/>
        <v>0</v>
      </c>
      <c r="G55" s="16">
        <v>0</v>
      </c>
      <c r="H55" s="16">
        <v>0</v>
      </c>
      <c r="I55" s="16">
        <f t="shared" si="4"/>
        <v>295.25275710213231</v>
      </c>
      <c r="J55" s="16">
        <v>45.0385561681219</v>
      </c>
      <c r="K55" s="16">
        <f t="shared" si="5"/>
        <v>250.21420093401042</v>
      </c>
      <c r="L55" s="16">
        <v>176.471429847716</v>
      </c>
      <c r="M55" s="16">
        <v>52.941428954314702</v>
      </c>
      <c r="N55" s="16">
        <v>0</v>
      </c>
      <c r="O55" s="16">
        <v>0</v>
      </c>
      <c r="P55" s="16">
        <v>0</v>
      </c>
      <c r="Q55" s="16">
        <v>0</v>
      </c>
      <c r="R55" s="16">
        <v>16.726446700507601</v>
      </c>
      <c r="S55" s="16">
        <v>4.0748954314720898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5.6270693883933028E-2</v>
      </c>
      <c r="E56" s="16">
        <f t="shared" si="2"/>
        <v>263.48189704212803</v>
      </c>
      <c r="F56" s="16">
        <f t="shared" si="3"/>
        <v>0</v>
      </c>
      <c r="G56" s="16">
        <v>0</v>
      </c>
      <c r="H56" s="16">
        <v>0</v>
      </c>
      <c r="I56" s="16">
        <f t="shared" si="4"/>
        <v>263.48189704212803</v>
      </c>
      <c r="J56" s="16">
        <v>40.192153786087303</v>
      </c>
      <c r="K56" s="16">
        <f t="shared" si="5"/>
        <v>223.28974325604074</v>
      </c>
      <c r="L56" s="16">
        <v>157.48210979086301</v>
      </c>
      <c r="M56" s="16">
        <v>47.244632937258899</v>
      </c>
      <c r="N56" s="16">
        <v>0</v>
      </c>
      <c r="O56" s="16">
        <v>0</v>
      </c>
      <c r="P56" s="16">
        <v>0</v>
      </c>
      <c r="Q56" s="16">
        <v>0</v>
      </c>
      <c r="R56" s="16">
        <v>14.926586802030499</v>
      </c>
      <c r="S56" s="16">
        <v>3.63641372588833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0.10657328387108524</v>
      </c>
      <c r="E57" s="16">
        <f t="shared" si="2"/>
        <v>499.0187443979695</v>
      </c>
      <c r="F57" s="16">
        <f t="shared" si="3"/>
        <v>0</v>
      </c>
      <c r="G57" s="16">
        <v>0</v>
      </c>
      <c r="H57" s="16">
        <v>0</v>
      </c>
      <c r="I57" s="16">
        <f t="shared" si="4"/>
        <v>499.0187443979695</v>
      </c>
      <c r="J57" s="16">
        <v>76.121503382741096</v>
      </c>
      <c r="K57" s="16">
        <f t="shared" si="5"/>
        <v>422.89724101522842</v>
      </c>
      <c r="L57" s="16">
        <v>298.26157157360399</v>
      </c>
      <c r="M57" s="16">
        <v>89.478471472081196</v>
      </c>
      <c r="N57" s="16">
        <v>0</v>
      </c>
      <c r="O57" s="16">
        <v>0</v>
      </c>
      <c r="P57" s="16">
        <v>0</v>
      </c>
      <c r="Q57" s="16">
        <v>0</v>
      </c>
      <c r="R57" s="16">
        <v>28.270050761421398</v>
      </c>
      <c r="S57" s="16">
        <v>6.8871472081218403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8.5969115656008857E-2</v>
      </c>
      <c r="E58" s="16">
        <f t="shared" si="2"/>
        <v>402.54178714769591</v>
      </c>
      <c r="F58" s="16">
        <f t="shared" si="3"/>
        <v>0</v>
      </c>
      <c r="G58" s="16">
        <v>0</v>
      </c>
      <c r="H58" s="16">
        <v>0</v>
      </c>
      <c r="I58" s="16">
        <f t="shared" si="4"/>
        <v>402.54178714769591</v>
      </c>
      <c r="J58" s="16">
        <v>61.4046793954112</v>
      </c>
      <c r="K58" s="16">
        <f t="shared" si="5"/>
        <v>341.13710775228469</v>
      </c>
      <c r="L58" s="16">
        <v>240.59766773604099</v>
      </c>
      <c r="M58" s="16">
        <v>72.179300320812203</v>
      </c>
      <c r="N58" s="16">
        <v>0</v>
      </c>
      <c r="O58" s="16">
        <v>0</v>
      </c>
      <c r="P58" s="16">
        <v>0</v>
      </c>
      <c r="Q58" s="16">
        <v>0</v>
      </c>
      <c r="R58" s="16">
        <v>22.8045076142132</v>
      </c>
      <c r="S58" s="16">
        <v>5.5556320812182696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0.11367816946249103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0</v>
      </c>
      <c r="E62" s="16">
        <f t="shared" si="2"/>
        <v>0</v>
      </c>
      <c r="F62" s="16">
        <f t="shared" si="3"/>
        <v>0</v>
      </c>
      <c r="G62" s="16">
        <v>0</v>
      </c>
      <c r="H62" s="16">
        <v>0</v>
      </c>
      <c r="I62" s="16">
        <f t="shared" si="4"/>
        <v>0</v>
      </c>
      <c r="J62" s="16">
        <v>0</v>
      </c>
      <c r="K62" s="16">
        <f t="shared" si="5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2.0971405631161399E-2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2.0971405631161399E-2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0.11566309630262235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3.4524018471502764E-2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1"/>
        <v>3.3133233460953142</v>
      </c>
      <c r="E69" s="16">
        <f t="shared" si="2"/>
        <v>15514.305235756699</v>
      </c>
      <c r="F69" s="16">
        <f t="shared" si="3"/>
        <v>0</v>
      </c>
      <c r="G69" s="16">
        <v>0</v>
      </c>
      <c r="H69" s="16">
        <v>0</v>
      </c>
      <c r="I69" s="16">
        <f t="shared" si="4"/>
        <v>15514.305235756699</v>
      </c>
      <c r="J69" s="16">
        <v>2366.5889342679702</v>
      </c>
      <c r="K69" s="16">
        <f t="shared" si="5"/>
        <v>13147.71630148873</v>
      </c>
      <c r="L69" s="16">
        <v>532.69516683045697</v>
      </c>
      <c r="M69" s="16">
        <v>159.80855004913701</v>
      </c>
      <c r="N69" s="16">
        <v>12370.2</v>
      </c>
      <c r="O69" s="16">
        <v>0</v>
      </c>
      <c r="P69" s="16">
        <v>0</v>
      </c>
      <c r="Q69" s="16">
        <v>0</v>
      </c>
      <c r="R69" s="16">
        <v>79.444181116751295</v>
      </c>
      <c r="S69" s="16">
        <v>5.5684034923857899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>
      <c r="A70" s="10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6">
      <c r="A71" s="82" t="s">
        <v>71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1:26">
      <c r="A72" s="82" t="s">
        <v>72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73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</sheetData>
  <mergeCells count="22"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  <mergeCell ref="A72:R72"/>
    <mergeCell ref="B20:B21"/>
    <mergeCell ref="C20:C21"/>
    <mergeCell ref="D20:D21"/>
    <mergeCell ref="E20:E21"/>
    <mergeCell ref="A71:R71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/>
  <dimension ref="A2:Z77"/>
  <sheetViews>
    <sheetView topLeftCell="A13" zoomScaleNormal="100" workbookViewId="0">
      <selection activeCell="B69" sqref="B69:B7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177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176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SUM(D24:D72)+D23</f>
        <v>11.891037665704031</v>
      </c>
      <c r="E22" s="12">
        <f t="shared" si="0"/>
        <v>170546.0186165935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170546.0186165935</v>
      </c>
      <c r="J22" s="12">
        <f t="shared" si="0"/>
        <v>25557.959992797994</v>
      </c>
      <c r="K22" s="12">
        <f t="shared" si="0"/>
        <v>144988.05862379551</v>
      </c>
      <c r="L22" s="12">
        <f t="shared" si="0"/>
        <v>81805.766694490914</v>
      </c>
      <c r="M22" s="12">
        <f t="shared" si="0"/>
        <v>24541.730008347295</v>
      </c>
      <c r="N22" s="12">
        <f t="shared" si="0"/>
        <v>28665.946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5173.7678240812184</v>
      </c>
      <c r="S22" s="12">
        <f t="shared" si="0"/>
        <v>1820.4597797360411</v>
      </c>
      <c r="T22" s="12">
        <f t="shared" si="0"/>
        <v>2980.3883171400398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E23/1195.2/12</f>
        <v>2.5342945672444448</v>
      </c>
      <c r="E23" s="16">
        <f t="shared" ref="E23:E54" si="2">F23+I23</f>
        <v>36347.866401246727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36347.866401246727</v>
      </c>
      <c r="J23" s="16">
        <v>5492.9299845427204</v>
      </c>
      <c r="K23" s="16">
        <f t="shared" ref="K23:K54" si="5">SUM(L23:U23)</f>
        <v>30854.936416704004</v>
      </c>
      <c r="L23" s="16">
        <v>22738.42948608</v>
      </c>
      <c r="M23" s="16">
        <v>6821.5288458240002</v>
      </c>
      <c r="N23" s="16">
        <v>0</v>
      </c>
      <c r="O23" s="16">
        <v>0</v>
      </c>
      <c r="P23" s="16">
        <v>0</v>
      </c>
      <c r="Q23" s="16">
        <v>0</v>
      </c>
      <c r="R23" s="16">
        <v>956.31936000000303</v>
      </c>
      <c r="S23" s="16">
        <v>19.003679999999999</v>
      </c>
      <c r="T23" s="16">
        <v>319.65504479999998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2.5353413654618476E-2</v>
      </c>
      <c r="E25" s="16">
        <f t="shared" si="2"/>
        <v>363.62880000000001</v>
      </c>
      <c r="F25" s="16">
        <f t="shared" si="3"/>
        <v>0</v>
      </c>
      <c r="G25" s="16">
        <v>0</v>
      </c>
      <c r="H25" s="16">
        <v>0</v>
      </c>
      <c r="I25" s="16">
        <f t="shared" si="4"/>
        <v>363.62880000000001</v>
      </c>
      <c r="J25" s="16">
        <v>55.468800000000002</v>
      </c>
      <c r="K25" s="16">
        <f t="shared" si="5"/>
        <v>308.16000000000003</v>
      </c>
      <c r="L25" s="16">
        <v>0</v>
      </c>
      <c r="M25" s="16">
        <v>0</v>
      </c>
      <c r="N25" s="16">
        <v>308.16000000000003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2.8414489526974257E-2</v>
      </c>
      <c r="E26" s="16">
        <f t="shared" si="2"/>
        <v>407.53197459167558</v>
      </c>
      <c r="F26" s="16">
        <f t="shared" si="3"/>
        <v>0</v>
      </c>
      <c r="G26" s="16">
        <v>0</v>
      </c>
      <c r="H26" s="16">
        <v>0</v>
      </c>
      <c r="I26" s="16">
        <f t="shared" si="4"/>
        <v>407.53197459167558</v>
      </c>
      <c r="J26" s="16">
        <v>62.165894429238598</v>
      </c>
      <c r="K26" s="16">
        <f t="shared" si="5"/>
        <v>345.36608016243696</v>
      </c>
      <c r="L26" s="16">
        <v>243.58028345177701</v>
      </c>
      <c r="M26" s="16">
        <v>73.074085035533002</v>
      </c>
      <c r="N26" s="16">
        <v>0</v>
      </c>
      <c r="O26" s="16">
        <v>0</v>
      </c>
      <c r="P26" s="16">
        <v>0</v>
      </c>
      <c r="Q26" s="16">
        <v>0</v>
      </c>
      <c r="R26" s="16">
        <v>23.087208121827398</v>
      </c>
      <c r="S26" s="16">
        <v>5.6245035532995002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9.2053562020218554E-3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4.1942836230200044E-2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0.41942836230200048</v>
      </c>
      <c r="E29" s="16">
        <f t="shared" si="2"/>
        <v>6015.6093434802115</v>
      </c>
      <c r="F29" s="16">
        <f t="shared" si="3"/>
        <v>0</v>
      </c>
      <c r="G29" s="16">
        <v>0</v>
      </c>
      <c r="H29" s="16">
        <v>0</v>
      </c>
      <c r="I29" s="16">
        <f t="shared" si="4"/>
        <v>6015.6093434802115</v>
      </c>
      <c r="J29" s="16">
        <v>917.63532358172699</v>
      </c>
      <c r="K29" s="16">
        <f t="shared" si="5"/>
        <v>5097.9740198984846</v>
      </c>
      <c r="L29" s="16">
        <v>3678.5593827411199</v>
      </c>
      <c r="M29" s="16">
        <v>1103.5678148223401</v>
      </c>
      <c r="N29" s="16">
        <v>0</v>
      </c>
      <c r="O29" s="16">
        <v>0</v>
      </c>
      <c r="P29" s="16">
        <v>0</v>
      </c>
      <c r="Q29" s="16">
        <v>0</v>
      </c>
      <c r="R29" s="16">
        <v>248.74233502537999</v>
      </c>
      <c r="S29" s="16">
        <v>67.104487309644597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9.6155792081218258E-2</v>
      </c>
      <c r="E30" s="16">
        <f t="shared" si="2"/>
        <v>1379.1048323456648</v>
      </c>
      <c r="F30" s="16">
        <f t="shared" si="3"/>
        <v>0</v>
      </c>
      <c r="G30" s="16">
        <v>0</v>
      </c>
      <c r="H30" s="16">
        <v>0</v>
      </c>
      <c r="I30" s="16">
        <f t="shared" si="4"/>
        <v>1379.1048323456648</v>
      </c>
      <c r="J30" s="16">
        <v>210.37192357815201</v>
      </c>
      <c r="K30" s="16">
        <f t="shared" si="5"/>
        <v>1168.7329087675128</v>
      </c>
      <c r="L30" s="16">
        <v>787.410548954315</v>
      </c>
      <c r="M30" s="16">
        <v>236.22316468629401</v>
      </c>
      <c r="N30" s="16">
        <v>0</v>
      </c>
      <c r="O30" s="16">
        <v>0</v>
      </c>
      <c r="P30" s="16">
        <v>0</v>
      </c>
      <c r="Q30" s="16">
        <v>0</v>
      </c>
      <c r="R30" s="16">
        <v>125.16023878172599</v>
      </c>
      <c r="S30" s="16">
        <v>19.938956345177701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1.061354401223167E-2</v>
      </c>
      <c r="E31" s="16">
        <f t="shared" si="2"/>
        <v>152.2236936410315</v>
      </c>
      <c r="F31" s="16">
        <f t="shared" si="3"/>
        <v>0</v>
      </c>
      <c r="G31" s="16">
        <v>0</v>
      </c>
      <c r="H31" s="16">
        <v>0</v>
      </c>
      <c r="I31" s="16">
        <f t="shared" si="4"/>
        <v>152.2236936410315</v>
      </c>
      <c r="J31" s="16">
        <v>23.220563436767499</v>
      </c>
      <c r="K31" s="16">
        <f t="shared" si="5"/>
        <v>129.00313020426401</v>
      </c>
      <c r="L31" s="16">
        <v>85.899332613197998</v>
      </c>
      <c r="M31" s="16">
        <v>25.7697997839594</v>
      </c>
      <c r="N31" s="16">
        <v>0</v>
      </c>
      <c r="O31" s="16">
        <v>0</v>
      </c>
      <c r="P31" s="16">
        <v>0</v>
      </c>
      <c r="Q31" s="16">
        <v>0</v>
      </c>
      <c r="R31" s="16">
        <v>14.074013238578701</v>
      </c>
      <c r="S31" s="16">
        <v>3.2599845685279201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2.3209363551097751E-2</v>
      </c>
      <c r="E32" s="16">
        <f t="shared" si="2"/>
        <v>332.87797579526443</v>
      </c>
      <c r="F32" s="16">
        <f t="shared" si="3"/>
        <v>0</v>
      </c>
      <c r="G32" s="16">
        <v>0</v>
      </c>
      <c r="H32" s="16">
        <v>0</v>
      </c>
      <c r="I32" s="16">
        <f t="shared" si="4"/>
        <v>332.87797579526443</v>
      </c>
      <c r="J32" s="16">
        <v>50.777996307752197</v>
      </c>
      <c r="K32" s="16">
        <f t="shared" si="5"/>
        <v>282.09997948751226</v>
      </c>
      <c r="L32" s="16">
        <v>193.27349837969501</v>
      </c>
      <c r="M32" s="16">
        <v>57.982049513908599</v>
      </c>
      <c r="N32" s="16">
        <v>0</v>
      </c>
      <c r="O32" s="16">
        <v>0</v>
      </c>
      <c r="P32" s="16">
        <v>0</v>
      </c>
      <c r="Q32" s="16">
        <v>0</v>
      </c>
      <c r="R32" s="16">
        <v>28.824092588832499</v>
      </c>
      <c r="S32" s="16">
        <v>2.0203390050761398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</v>
      </c>
      <c r="E33" s="16">
        <f t="shared" si="2"/>
        <v>0</v>
      </c>
      <c r="F33" s="16">
        <f t="shared" si="3"/>
        <v>0</v>
      </c>
      <c r="G33" s="16">
        <v>0</v>
      </c>
      <c r="H33" s="16">
        <v>0</v>
      </c>
      <c r="I33" s="16">
        <f t="shared" si="4"/>
        <v>0</v>
      </c>
      <c r="J33" s="16">
        <v>0</v>
      </c>
      <c r="K33" s="16">
        <f t="shared" si="5"/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5.1576363446883986E-3</v>
      </c>
      <c r="E34" s="16">
        <f t="shared" si="2"/>
        <v>73.972883510058892</v>
      </c>
      <c r="F34" s="16">
        <f t="shared" si="3"/>
        <v>0</v>
      </c>
      <c r="G34" s="16">
        <v>0</v>
      </c>
      <c r="H34" s="16">
        <v>0</v>
      </c>
      <c r="I34" s="16">
        <f t="shared" si="4"/>
        <v>73.972883510058892</v>
      </c>
      <c r="J34" s="16">
        <v>11.283999179500499</v>
      </c>
      <c r="K34" s="16">
        <f t="shared" si="5"/>
        <v>62.688884330558388</v>
      </c>
      <c r="L34" s="16">
        <v>42.949666306598999</v>
      </c>
      <c r="M34" s="16">
        <v>12.8848998919797</v>
      </c>
      <c r="N34" s="16">
        <v>0</v>
      </c>
      <c r="O34" s="16">
        <v>0</v>
      </c>
      <c r="P34" s="16">
        <v>0</v>
      </c>
      <c r="Q34" s="16">
        <v>0</v>
      </c>
      <c r="R34" s="16">
        <v>6.40535390862944</v>
      </c>
      <c r="S34" s="16">
        <v>0.44896422335025399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0.50635401382178469</v>
      </c>
      <c r="E36" s="16">
        <f t="shared" si="2"/>
        <v>7262.3318078375651</v>
      </c>
      <c r="F36" s="16">
        <f t="shared" si="3"/>
        <v>0</v>
      </c>
      <c r="G36" s="16">
        <v>0</v>
      </c>
      <c r="H36" s="16">
        <v>0</v>
      </c>
      <c r="I36" s="16">
        <f t="shared" si="4"/>
        <v>7262.3318078375651</v>
      </c>
      <c r="J36" s="16">
        <v>1107.8133266192899</v>
      </c>
      <c r="K36" s="16">
        <f t="shared" si="5"/>
        <v>6154.5184812182752</v>
      </c>
      <c r="L36" s="16">
        <v>4473.92357360406</v>
      </c>
      <c r="M36" s="16">
        <v>1342.1770720812201</v>
      </c>
      <c r="N36" s="16">
        <v>0</v>
      </c>
      <c r="O36" s="16">
        <v>0</v>
      </c>
      <c r="P36" s="16">
        <v>0</v>
      </c>
      <c r="Q36" s="16">
        <v>0</v>
      </c>
      <c r="R36" s="16">
        <v>170.080812182741</v>
      </c>
      <c r="S36" s="16">
        <v>168.33702335025399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0.33756934254785631</v>
      </c>
      <c r="E39" s="16">
        <f t="shared" si="2"/>
        <v>4841.5545385583746</v>
      </c>
      <c r="F39" s="16">
        <f t="shared" si="3"/>
        <v>0</v>
      </c>
      <c r="G39" s="16">
        <v>0</v>
      </c>
      <c r="H39" s="16">
        <v>0</v>
      </c>
      <c r="I39" s="16">
        <f t="shared" si="4"/>
        <v>4841.5545385583746</v>
      </c>
      <c r="J39" s="16">
        <v>738.54221774619305</v>
      </c>
      <c r="K39" s="16">
        <f t="shared" si="5"/>
        <v>4103.0123208121813</v>
      </c>
      <c r="L39" s="16">
        <v>2982.6157157360399</v>
      </c>
      <c r="M39" s="16">
        <v>894.78471472081196</v>
      </c>
      <c r="N39" s="16">
        <v>0</v>
      </c>
      <c r="O39" s="16">
        <v>0</v>
      </c>
      <c r="P39" s="16">
        <v>0</v>
      </c>
      <c r="Q39" s="16">
        <v>0</v>
      </c>
      <c r="R39" s="16">
        <v>113.387208121827</v>
      </c>
      <c r="S39" s="16">
        <v>112.224682233503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0.48760016145801438</v>
      </c>
      <c r="E40" s="16">
        <f t="shared" si="2"/>
        <v>6993.3565556954263</v>
      </c>
      <c r="F40" s="16">
        <f t="shared" si="3"/>
        <v>0</v>
      </c>
      <c r="G40" s="16">
        <v>0</v>
      </c>
      <c r="H40" s="16">
        <v>0</v>
      </c>
      <c r="I40" s="16">
        <f t="shared" si="4"/>
        <v>6993.3565556954263</v>
      </c>
      <c r="J40" s="16">
        <v>1066.78320341117</v>
      </c>
      <c r="K40" s="16">
        <f t="shared" si="5"/>
        <v>5926.5733522842565</v>
      </c>
      <c r="L40" s="16">
        <v>4308.2227005076102</v>
      </c>
      <c r="M40" s="16">
        <v>1292.46681015228</v>
      </c>
      <c r="N40" s="16">
        <v>0</v>
      </c>
      <c r="O40" s="16">
        <v>0</v>
      </c>
      <c r="P40" s="16">
        <v>0</v>
      </c>
      <c r="Q40" s="16">
        <v>0</v>
      </c>
      <c r="R40" s="16">
        <v>163.78152284263999</v>
      </c>
      <c r="S40" s="16">
        <v>162.10231878172601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0.67513868509571184</v>
      </c>
      <c r="E41" s="16">
        <f t="shared" si="2"/>
        <v>9683.1090771167383</v>
      </c>
      <c r="F41" s="16">
        <f t="shared" si="3"/>
        <v>0</v>
      </c>
      <c r="G41" s="16">
        <v>0</v>
      </c>
      <c r="H41" s="16">
        <v>0</v>
      </c>
      <c r="I41" s="16">
        <f t="shared" si="4"/>
        <v>9683.1090771167383</v>
      </c>
      <c r="J41" s="16">
        <v>1477.08443549238</v>
      </c>
      <c r="K41" s="16">
        <f t="shared" si="5"/>
        <v>8206.024641624359</v>
      </c>
      <c r="L41" s="16">
        <v>5965.2314314720797</v>
      </c>
      <c r="M41" s="16">
        <v>1789.5694294416201</v>
      </c>
      <c r="N41" s="16">
        <v>0</v>
      </c>
      <c r="O41" s="16">
        <v>0</v>
      </c>
      <c r="P41" s="16">
        <v>0</v>
      </c>
      <c r="Q41" s="16">
        <v>0</v>
      </c>
      <c r="R41" s="16">
        <v>226.774416243655</v>
      </c>
      <c r="S41" s="16">
        <v>224.44936446700501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0.14065389272827347</v>
      </c>
      <c r="E45" s="16">
        <f t="shared" si="2"/>
        <v>2017.3143910659896</v>
      </c>
      <c r="F45" s="16">
        <f t="shared" si="3"/>
        <v>0</v>
      </c>
      <c r="G45" s="16">
        <v>0</v>
      </c>
      <c r="H45" s="16">
        <v>0</v>
      </c>
      <c r="I45" s="16">
        <f t="shared" si="4"/>
        <v>2017.3143910659896</v>
      </c>
      <c r="J45" s="16">
        <v>307.725924060914</v>
      </c>
      <c r="K45" s="16">
        <f t="shared" si="5"/>
        <v>1709.5884670050757</v>
      </c>
      <c r="L45" s="16">
        <v>1242.7565482233499</v>
      </c>
      <c r="M45" s="16">
        <v>372.82696446700498</v>
      </c>
      <c r="N45" s="16">
        <v>0</v>
      </c>
      <c r="O45" s="16">
        <v>0</v>
      </c>
      <c r="P45" s="16">
        <v>0</v>
      </c>
      <c r="Q45" s="16">
        <v>0</v>
      </c>
      <c r="R45" s="16">
        <v>47.244670050761499</v>
      </c>
      <c r="S45" s="16">
        <v>46.760284263959498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1.6878467127392813E-2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2.6255393309277689E-2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0.10127080276435692</v>
      </c>
      <c r="E48" s="16">
        <f t="shared" si="2"/>
        <v>1452.4663615675129</v>
      </c>
      <c r="F48" s="16">
        <f t="shared" si="3"/>
        <v>0</v>
      </c>
      <c r="G48" s="16">
        <v>0</v>
      </c>
      <c r="H48" s="16">
        <v>0</v>
      </c>
      <c r="I48" s="16">
        <f t="shared" si="4"/>
        <v>1452.4663615675129</v>
      </c>
      <c r="J48" s="16">
        <v>221.562665323858</v>
      </c>
      <c r="K48" s="16">
        <f t="shared" si="5"/>
        <v>1230.9036962436548</v>
      </c>
      <c r="L48" s="16">
        <v>894.78471472081196</v>
      </c>
      <c r="M48" s="16">
        <v>268.43541441624399</v>
      </c>
      <c r="N48" s="16">
        <v>0</v>
      </c>
      <c r="O48" s="16">
        <v>0</v>
      </c>
      <c r="P48" s="16">
        <v>0</v>
      </c>
      <c r="Q48" s="16">
        <v>0</v>
      </c>
      <c r="R48" s="16">
        <v>34.016162436548299</v>
      </c>
      <c r="S48" s="16">
        <v>33.6674046700508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0.15190620414653558</v>
      </c>
      <c r="E49" s="16">
        <f t="shared" si="2"/>
        <v>2178.6995423512717</v>
      </c>
      <c r="F49" s="16">
        <f t="shared" si="3"/>
        <v>0</v>
      </c>
      <c r="G49" s="16">
        <v>0</v>
      </c>
      <c r="H49" s="16">
        <v>0</v>
      </c>
      <c r="I49" s="16">
        <f t="shared" si="4"/>
        <v>2178.6995423512717</v>
      </c>
      <c r="J49" s="16">
        <v>332.34399798578698</v>
      </c>
      <c r="K49" s="16">
        <f t="shared" si="5"/>
        <v>1846.3555443654848</v>
      </c>
      <c r="L49" s="16">
        <v>1342.1770720812201</v>
      </c>
      <c r="M49" s="16">
        <v>402.65312162436601</v>
      </c>
      <c r="N49" s="16">
        <v>0</v>
      </c>
      <c r="O49" s="16">
        <v>0</v>
      </c>
      <c r="P49" s="16">
        <v>0</v>
      </c>
      <c r="Q49" s="16">
        <v>0</v>
      </c>
      <c r="R49" s="16">
        <v>51.0242436548223</v>
      </c>
      <c r="S49" s="16">
        <v>50.501107005076101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3.5065895627994191E-2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4.2079074753593034E-3</v>
      </c>
      <c r="E51" s="16">
        <f t="shared" si="2"/>
        <v>60.351492174593282</v>
      </c>
      <c r="F51" s="16">
        <f t="shared" si="3"/>
        <v>0</v>
      </c>
      <c r="G51" s="16">
        <v>0</v>
      </c>
      <c r="H51" s="16">
        <v>0</v>
      </c>
      <c r="I51" s="16">
        <f t="shared" si="4"/>
        <v>60.351492174593282</v>
      </c>
      <c r="J51" s="16">
        <v>9.2061598232430395</v>
      </c>
      <c r="K51" s="16">
        <f t="shared" si="5"/>
        <v>51.145332351350241</v>
      </c>
      <c r="L51" s="16">
        <v>37.044087189441598</v>
      </c>
      <c r="M51" s="16">
        <v>11.1132261568325</v>
      </c>
      <c r="N51" s="16">
        <v>0</v>
      </c>
      <c r="O51" s="16">
        <v>0</v>
      </c>
      <c r="P51" s="16">
        <v>0</v>
      </c>
      <c r="Q51" s="16">
        <v>0</v>
      </c>
      <c r="R51" s="16">
        <v>2.0311455837563499</v>
      </c>
      <c r="S51" s="16">
        <v>0.95687342131979902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0.18551520473142849</v>
      </c>
      <c r="E52" s="16">
        <f t="shared" si="2"/>
        <v>2660.73327234004</v>
      </c>
      <c r="F52" s="16">
        <f t="shared" si="3"/>
        <v>0</v>
      </c>
      <c r="G52" s="16">
        <v>0</v>
      </c>
      <c r="H52" s="16">
        <v>0</v>
      </c>
      <c r="I52" s="16">
        <f t="shared" si="4"/>
        <v>2660.73327234004</v>
      </c>
      <c r="J52" s="16">
        <v>0</v>
      </c>
      <c r="K52" s="16">
        <f t="shared" si="5"/>
        <v>2660.73327234004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2660.73327234004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0.16318035414062312</v>
      </c>
      <c r="E53" s="16">
        <f t="shared" si="2"/>
        <v>2340.3979112264733</v>
      </c>
      <c r="F53" s="16">
        <f t="shared" si="3"/>
        <v>0</v>
      </c>
      <c r="G53" s="16">
        <v>0</v>
      </c>
      <c r="H53" s="16">
        <v>0</v>
      </c>
      <c r="I53" s="16">
        <f t="shared" si="4"/>
        <v>2340.3979112264733</v>
      </c>
      <c r="J53" s="16">
        <v>357.009850865055</v>
      </c>
      <c r="K53" s="16">
        <f t="shared" si="5"/>
        <v>1983.3880603614184</v>
      </c>
      <c r="L53" s="16">
        <v>1398.8467706802001</v>
      </c>
      <c r="M53" s="16">
        <v>419.65403120406103</v>
      </c>
      <c r="N53" s="16">
        <v>0</v>
      </c>
      <c r="O53" s="16">
        <v>0</v>
      </c>
      <c r="P53" s="16">
        <v>0</v>
      </c>
      <c r="Q53" s="16">
        <v>0</v>
      </c>
      <c r="R53" s="16">
        <v>132.586538071066</v>
      </c>
      <c r="S53" s="16">
        <v>32.300720406091401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1.8788356340284986</v>
      </c>
      <c r="E54" s="16">
        <f t="shared" si="2"/>
        <v>26947.012197490338</v>
      </c>
      <c r="F54" s="16">
        <f t="shared" si="3"/>
        <v>0</v>
      </c>
      <c r="G54" s="16">
        <v>0</v>
      </c>
      <c r="H54" s="16">
        <v>0</v>
      </c>
      <c r="I54" s="16">
        <f t="shared" si="4"/>
        <v>26947.012197490338</v>
      </c>
      <c r="J54" s="16">
        <v>4110.5611826680197</v>
      </c>
      <c r="K54" s="16">
        <f t="shared" si="5"/>
        <v>22836.451014822316</v>
      </c>
      <c r="L54" s="16">
        <v>16106.124864974599</v>
      </c>
      <c r="M54" s="16">
        <v>4831.8374594923898</v>
      </c>
      <c r="N54" s="16">
        <v>0</v>
      </c>
      <c r="O54" s="16">
        <v>0</v>
      </c>
      <c r="P54" s="16">
        <v>0</v>
      </c>
      <c r="Q54" s="16">
        <v>0</v>
      </c>
      <c r="R54" s="16">
        <v>1526.58274111675</v>
      </c>
      <c r="S54" s="16">
        <v>371.90594923857799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E55/1195.2/12</f>
        <v>0.12351604631113249</v>
      </c>
      <c r="E55" s="16">
        <f t="shared" ref="E55:E86" si="7">F55+I55</f>
        <v>1771.5165426127865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1771.5165426127865</v>
      </c>
      <c r="J55" s="16">
        <v>270.23133700873001</v>
      </c>
      <c r="K55" s="16">
        <f t="shared" ref="K55:K86" si="10">SUM(L55:U55)</f>
        <v>1501.2852056040565</v>
      </c>
      <c r="L55" s="16">
        <v>1058.8285790862899</v>
      </c>
      <c r="M55" s="16">
        <v>317.64857372588801</v>
      </c>
      <c r="N55" s="16">
        <v>0</v>
      </c>
      <c r="O55" s="16">
        <v>0</v>
      </c>
      <c r="P55" s="16">
        <v>0</v>
      </c>
      <c r="Q55" s="16">
        <v>0</v>
      </c>
      <c r="R55" s="16">
        <v>100.35868020304601</v>
      </c>
      <c r="S55" s="16">
        <v>24.449372588832599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5.511251193150269E-2</v>
      </c>
      <c r="E56" s="16">
        <f t="shared" si="7"/>
        <v>790.4456911263843</v>
      </c>
      <c r="F56" s="16">
        <f t="shared" si="8"/>
        <v>0</v>
      </c>
      <c r="G56" s="16">
        <v>0</v>
      </c>
      <c r="H56" s="16">
        <v>0</v>
      </c>
      <c r="I56" s="16">
        <f t="shared" si="9"/>
        <v>790.4456911263843</v>
      </c>
      <c r="J56" s="16">
        <v>120.57646135826199</v>
      </c>
      <c r="K56" s="16">
        <f t="shared" si="10"/>
        <v>669.8692297681223</v>
      </c>
      <c r="L56" s="16">
        <v>472.44632937258899</v>
      </c>
      <c r="M56" s="16">
        <v>141.73389881177701</v>
      </c>
      <c r="N56" s="16">
        <v>0</v>
      </c>
      <c r="O56" s="16">
        <v>0</v>
      </c>
      <c r="P56" s="16">
        <v>0</v>
      </c>
      <c r="Q56" s="16">
        <v>0</v>
      </c>
      <c r="R56" s="16">
        <v>44.779760406091299</v>
      </c>
      <c r="S56" s="16">
        <v>10.909241177665001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0.2087595148920551</v>
      </c>
      <c r="E57" s="16">
        <f t="shared" si="7"/>
        <v>2994.1124663878113</v>
      </c>
      <c r="F57" s="16">
        <f t="shared" si="8"/>
        <v>0</v>
      </c>
      <c r="G57" s="16">
        <v>0</v>
      </c>
      <c r="H57" s="16">
        <v>0</v>
      </c>
      <c r="I57" s="16">
        <f t="shared" si="9"/>
        <v>2994.1124663878113</v>
      </c>
      <c r="J57" s="16">
        <v>456.72902029644598</v>
      </c>
      <c r="K57" s="16">
        <f t="shared" si="10"/>
        <v>2537.3834460913654</v>
      </c>
      <c r="L57" s="16">
        <v>1789.5694294416201</v>
      </c>
      <c r="M57" s="16">
        <v>536.87082883248695</v>
      </c>
      <c r="N57" s="16">
        <v>0</v>
      </c>
      <c r="O57" s="16">
        <v>0</v>
      </c>
      <c r="P57" s="16">
        <v>0</v>
      </c>
      <c r="Q57" s="16">
        <v>0</v>
      </c>
      <c r="R57" s="16">
        <v>169.62030456852801</v>
      </c>
      <c r="S57" s="16">
        <v>41.322883248730903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0.1403327850107704</v>
      </c>
      <c r="E58" s="16">
        <f t="shared" si="7"/>
        <v>2012.7089357384734</v>
      </c>
      <c r="F58" s="16">
        <f t="shared" si="8"/>
        <v>0</v>
      </c>
      <c r="G58" s="16">
        <v>0</v>
      </c>
      <c r="H58" s="16">
        <v>0</v>
      </c>
      <c r="I58" s="16">
        <f t="shared" si="9"/>
        <v>2012.7089357384734</v>
      </c>
      <c r="J58" s="16">
        <v>307.02339697705497</v>
      </c>
      <c r="K58" s="16">
        <f t="shared" si="10"/>
        <v>1705.6855387614185</v>
      </c>
      <c r="L58" s="16">
        <v>1202.9883386802001</v>
      </c>
      <c r="M58" s="16">
        <v>360.89650160406097</v>
      </c>
      <c r="N58" s="16">
        <v>0</v>
      </c>
      <c r="O58" s="16">
        <v>0</v>
      </c>
      <c r="P58" s="16">
        <v>0</v>
      </c>
      <c r="Q58" s="16">
        <v>0</v>
      </c>
      <c r="R58" s="16">
        <v>114.02253807106599</v>
      </c>
      <c r="S58" s="16">
        <v>27.778160406091398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0.1855640132373827</v>
      </c>
      <c r="E59" s="16">
        <f t="shared" si="7"/>
        <v>2661.4333034558376</v>
      </c>
      <c r="F59" s="16">
        <f t="shared" si="8"/>
        <v>0</v>
      </c>
      <c r="G59" s="16">
        <v>0</v>
      </c>
      <c r="H59" s="16">
        <v>0</v>
      </c>
      <c r="I59" s="16">
        <f t="shared" si="9"/>
        <v>2661.4333034558376</v>
      </c>
      <c r="J59" s="16">
        <v>405.98135137461901</v>
      </c>
      <c r="K59" s="16">
        <f t="shared" si="10"/>
        <v>2255.4519520812187</v>
      </c>
      <c r="L59" s="16">
        <v>1590.7283817258899</v>
      </c>
      <c r="M59" s="16">
        <v>477.21851451776598</v>
      </c>
      <c r="N59" s="16">
        <v>0</v>
      </c>
      <c r="O59" s="16">
        <v>0</v>
      </c>
      <c r="P59" s="16">
        <v>0</v>
      </c>
      <c r="Q59" s="16">
        <v>0</v>
      </c>
      <c r="R59" s="16">
        <v>150.77360406091299</v>
      </c>
      <c r="S59" s="16">
        <v>36.731451776649699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3.033886948583955E-2</v>
      </c>
      <c r="E62" s="16">
        <f t="shared" si="7"/>
        <v>435.13220171370517</v>
      </c>
      <c r="F62" s="16">
        <f t="shared" si="8"/>
        <v>0</v>
      </c>
      <c r="G62" s="16">
        <v>0</v>
      </c>
      <c r="H62" s="16">
        <v>0</v>
      </c>
      <c r="I62" s="16">
        <f t="shared" si="9"/>
        <v>435.13220171370517</v>
      </c>
      <c r="J62" s="16">
        <v>66.376098566497404</v>
      </c>
      <c r="K62" s="16">
        <f t="shared" si="10"/>
        <v>368.75610314720774</v>
      </c>
      <c r="L62" s="16">
        <v>132.56069847715699</v>
      </c>
      <c r="M62" s="16">
        <v>39.768209543147201</v>
      </c>
      <c r="N62" s="16">
        <v>186.4</v>
      </c>
      <c r="O62" s="16">
        <v>0</v>
      </c>
      <c r="P62" s="16">
        <v>0</v>
      </c>
      <c r="Q62" s="16">
        <v>0</v>
      </c>
      <c r="R62" s="16">
        <v>5.0394314720812199</v>
      </c>
      <c r="S62" s="16">
        <v>4.9877636548223396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6.8465884180716014E-3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6.8465884180716014E-3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3.7760826788222256E-2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1.1271144584655604E-2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175</v>
      </c>
      <c r="C69" s="15"/>
      <c r="D69" s="16">
        <f t="shared" si="6"/>
        <v>1.0074978839377813</v>
      </c>
      <c r="E69" s="16">
        <f t="shared" si="7"/>
        <v>14449.937650589236</v>
      </c>
      <c r="F69" s="16">
        <f t="shared" si="8"/>
        <v>0</v>
      </c>
      <c r="G69" s="16">
        <v>0</v>
      </c>
      <c r="H69" s="16">
        <v>0</v>
      </c>
      <c r="I69" s="16">
        <f t="shared" si="9"/>
        <v>14449.937650589236</v>
      </c>
      <c r="J69" s="16">
        <v>2204.2277772085299</v>
      </c>
      <c r="K69" s="16">
        <f t="shared" si="10"/>
        <v>12245.709873380705</v>
      </c>
      <c r="L69" s="16">
        <v>1774.6563508629399</v>
      </c>
      <c r="M69" s="16">
        <v>532.39690525888295</v>
      </c>
      <c r="N69" s="16">
        <v>9655.44</v>
      </c>
      <c r="O69" s="16">
        <v>0</v>
      </c>
      <c r="P69" s="16">
        <v>0</v>
      </c>
      <c r="Q69" s="16">
        <v>0</v>
      </c>
      <c r="R69" s="16">
        <v>264.66566497461901</v>
      </c>
      <c r="S69" s="16">
        <v>18.5509522842639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22.5">
      <c r="A70" s="14" t="s">
        <v>122</v>
      </c>
      <c r="B70" s="15" t="s">
        <v>152</v>
      </c>
      <c r="C70" s="15"/>
      <c r="D70" s="16">
        <f t="shared" si="6"/>
        <v>0.4089115124659129</v>
      </c>
      <c r="E70" s="16">
        <f t="shared" si="7"/>
        <v>5864.7724763911101</v>
      </c>
      <c r="F70" s="16">
        <f t="shared" si="8"/>
        <v>0</v>
      </c>
      <c r="G70" s="16">
        <v>0</v>
      </c>
      <c r="H70" s="16">
        <v>0</v>
      </c>
      <c r="I70" s="16">
        <f t="shared" si="9"/>
        <v>5864.7724763911101</v>
      </c>
      <c r="J70" s="16">
        <v>894.62630995796599</v>
      </c>
      <c r="K70" s="16">
        <f t="shared" si="10"/>
        <v>4970.1461664331437</v>
      </c>
      <c r="L70" s="16">
        <v>3195.4551732109699</v>
      </c>
      <c r="M70" s="16">
        <v>958.63655196329</v>
      </c>
      <c r="N70" s="16">
        <v>477</v>
      </c>
      <c r="O70" s="16">
        <v>0</v>
      </c>
      <c r="P70" s="16">
        <v>0</v>
      </c>
      <c r="Q70" s="16">
        <v>0</v>
      </c>
      <c r="R70" s="16">
        <v>148.132650883249</v>
      </c>
      <c r="S70" s="16">
        <v>190.921790375635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150</v>
      </c>
      <c r="C71" s="15"/>
      <c r="D71" s="16">
        <f t="shared" si="6"/>
        <v>0.44691258354219299</v>
      </c>
      <c r="E71" s="16">
        <f t="shared" si="7"/>
        <v>6409.7990381955487</v>
      </c>
      <c r="F71" s="16">
        <f t="shared" si="8"/>
        <v>0</v>
      </c>
      <c r="G71" s="16">
        <v>0</v>
      </c>
      <c r="H71" s="16">
        <v>0</v>
      </c>
      <c r="I71" s="16">
        <f t="shared" si="9"/>
        <v>6409.7990381955487</v>
      </c>
      <c r="J71" s="16">
        <v>977.76595497898199</v>
      </c>
      <c r="K71" s="16">
        <f t="shared" si="10"/>
        <v>5432.0330832165664</v>
      </c>
      <c r="L71" s="16">
        <v>1597.7275866054799</v>
      </c>
      <c r="M71" s="16">
        <v>479.318275981645</v>
      </c>
      <c r="N71" s="16">
        <v>3185.46</v>
      </c>
      <c r="O71" s="16">
        <v>0</v>
      </c>
      <c r="P71" s="16">
        <v>0</v>
      </c>
      <c r="Q71" s="16">
        <v>0</v>
      </c>
      <c r="R71" s="16">
        <v>74.066325441624102</v>
      </c>
      <c r="S71" s="16">
        <v>95.460895187817002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 ht="22.5">
      <c r="A72" s="14" t="s">
        <v>151</v>
      </c>
      <c r="B72" s="15" t="s">
        <v>174</v>
      </c>
      <c r="C72" s="15"/>
      <c r="D72" s="16">
        <f t="shared" si="6"/>
        <v>1.3171594765278372</v>
      </c>
      <c r="E72" s="16">
        <f t="shared" si="7"/>
        <v>18891.228076152853</v>
      </c>
      <c r="F72" s="16">
        <f t="shared" si="8"/>
        <v>0</v>
      </c>
      <c r="G72" s="16">
        <v>0</v>
      </c>
      <c r="H72" s="16">
        <v>0</v>
      </c>
      <c r="I72" s="16">
        <f t="shared" si="9"/>
        <v>18891.228076152853</v>
      </c>
      <c r="J72" s="16">
        <v>2881.71275737925</v>
      </c>
      <c r="K72" s="16">
        <f t="shared" si="10"/>
        <v>16009.515318773603</v>
      </c>
      <c r="L72" s="16">
        <v>1067.7764262334999</v>
      </c>
      <c r="M72" s="16">
        <v>320.33292787005098</v>
      </c>
      <c r="N72" s="16">
        <v>14451</v>
      </c>
      <c r="O72" s="16">
        <v>0</v>
      </c>
      <c r="P72" s="16">
        <v>0</v>
      </c>
      <c r="Q72" s="16">
        <v>0</v>
      </c>
      <c r="R72" s="16">
        <v>159.24421522842701</v>
      </c>
      <c r="S72" s="16">
        <v>11.1617494416244</v>
      </c>
      <c r="T72" s="16">
        <v>0</v>
      </c>
      <c r="U72" s="16">
        <v>0</v>
      </c>
      <c r="V72" s="13"/>
      <c r="W72" s="13"/>
      <c r="X72" s="13"/>
      <c r="Y72" s="13"/>
      <c r="Z72" s="13"/>
    </row>
    <row r="73" spans="1:26">
      <c r="A73" s="10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6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26">
      <c r="A77" s="82" t="s">
        <v>72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</sheetData>
  <mergeCells count="22">
    <mergeCell ref="A76:R76"/>
    <mergeCell ref="A77:R77"/>
    <mergeCell ref="A8:U8"/>
    <mergeCell ref="A9:U9"/>
    <mergeCell ref="A10:U10"/>
    <mergeCell ref="A11:U11"/>
    <mergeCell ref="A15:U15"/>
    <mergeCell ref="A16:U16"/>
    <mergeCell ref="A13:U13"/>
    <mergeCell ref="K20:K21"/>
    <mergeCell ref="A75:R75"/>
    <mergeCell ref="B20:B21"/>
    <mergeCell ref="C20:C21"/>
    <mergeCell ref="D20:D21"/>
    <mergeCell ref="E20:E21"/>
    <mergeCell ref="A74:R74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2"/>
  <dimension ref="A2:Z75"/>
  <sheetViews>
    <sheetView topLeftCell="A16" zoomScaleNormal="100" workbookViewId="0">
      <selection activeCell="H32" sqref="H3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181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180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SUM(D24:D70)+D23</f>
        <v>11.048604560708046</v>
      </c>
      <c r="E22" s="12">
        <f t="shared" si="0"/>
        <v>61783.796703479398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61783.796703479398</v>
      </c>
      <c r="J22" s="12">
        <f t="shared" si="0"/>
        <v>9246.2575491795142</v>
      </c>
      <c r="K22" s="12">
        <f t="shared" si="0"/>
        <v>52537.539154299877</v>
      </c>
      <c r="L22" s="12">
        <f t="shared" si="0"/>
        <v>35202.972878716733</v>
      </c>
      <c r="M22" s="12">
        <f t="shared" si="0"/>
        <v>10560.891863615023</v>
      </c>
      <c r="N22" s="12">
        <f t="shared" si="0"/>
        <v>2356.4259999999999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2492.7612341658187</v>
      </c>
      <c r="S22" s="12">
        <f t="shared" si="0"/>
        <v>762.4549189441625</v>
      </c>
      <c r="T22" s="12">
        <f t="shared" si="0"/>
        <v>1162.03225885815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70" si="1">E23/466/12</f>
        <v>2.534294567244443</v>
      </c>
      <c r="E23" s="16">
        <f t="shared" ref="E23:E70" si="2">F23+I23</f>
        <v>14171.775220030924</v>
      </c>
      <c r="F23" s="16">
        <f t="shared" ref="F23:F70" si="3">SUM(G23:H23)</f>
        <v>0</v>
      </c>
      <c r="G23" s="16">
        <v>0</v>
      </c>
      <c r="H23" s="16">
        <v>0</v>
      </c>
      <c r="I23" s="16">
        <f t="shared" ref="I23:I70" si="4">SUM(J23:K23)</f>
        <v>14171.775220030924</v>
      </c>
      <c r="J23" s="16">
        <v>2141.6544283776002</v>
      </c>
      <c r="K23" s="16">
        <f t="shared" ref="K23:K70" si="5">SUM(L23:U23)</f>
        <v>12030.120791653324</v>
      </c>
      <c r="L23" s="16">
        <v>8865.5523263999894</v>
      </c>
      <c r="M23" s="16">
        <v>2659.6656979200002</v>
      </c>
      <c r="N23" s="16">
        <v>0</v>
      </c>
      <c r="O23" s="16">
        <v>0</v>
      </c>
      <c r="P23" s="16">
        <v>0</v>
      </c>
      <c r="Q23" s="16">
        <v>0</v>
      </c>
      <c r="R23" s="16">
        <v>372.86213333333399</v>
      </c>
      <c r="S23" s="16">
        <v>7.40939999999999</v>
      </c>
      <c r="T23" s="16">
        <v>124.63123400000001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4.3351072961373388E-2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5.1014374501819205E-2</v>
      </c>
      <c r="E26" s="16">
        <f t="shared" si="2"/>
        <v>285.27238221417304</v>
      </c>
      <c r="F26" s="16">
        <f t="shared" si="3"/>
        <v>0</v>
      </c>
      <c r="G26" s="16">
        <v>0</v>
      </c>
      <c r="H26" s="16">
        <v>0</v>
      </c>
      <c r="I26" s="16">
        <f t="shared" si="4"/>
        <v>285.27238221417304</v>
      </c>
      <c r="J26" s="16">
        <v>43.516126100467098</v>
      </c>
      <c r="K26" s="16">
        <f t="shared" si="5"/>
        <v>241.75625611370592</v>
      </c>
      <c r="L26" s="16">
        <v>170.50619841624399</v>
      </c>
      <c r="M26" s="16">
        <v>51.151859524873103</v>
      </c>
      <c r="N26" s="16">
        <v>0</v>
      </c>
      <c r="O26" s="16">
        <v>0</v>
      </c>
      <c r="P26" s="16">
        <v>0</v>
      </c>
      <c r="Q26" s="16">
        <v>0</v>
      </c>
      <c r="R26" s="16">
        <v>16.161045685279198</v>
      </c>
      <c r="S26" s="16">
        <v>3.9371524873096502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2.3609960799692107E-2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0.10757527438269333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0.2581806585184635</v>
      </c>
      <c r="E29" s="16">
        <f t="shared" si="2"/>
        <v>1443.746242435248</v>
      </c>
      <c r="F29" s="16">
        <f t="shared" si="3"/>
        <v>0</v>
      </c>
      <c r="G29" s="16">
        <v>0</v>
      </c>
      <c r="H29" s="16">
        <v>0</v>
      </c>
      <c r="I29" s="16">
        <f t="shared" si="4"/>
        <v>1443.746242435248</v>
      </c>
      <c r="J29" s="16">
        <v>220.23247765961401</v>
      </c>
      <c r="K29" s="16">
        <f t="shared" si="5"/>
        <v>1223.5137647756339</v>
      </c>
      <c r="L29" s="16">
        <v>882.85425185786801</v>
      </c>
      <c r="M29" s="16">
        <v>264.85627555735999</v>
      </c>
      <c r="N29" s="16">
        <v>0</v>
      </c>
      <c r="O29" s="16">
        <v>0</v>
      </c>
      <c r="P29" s="16">
        <v>0</v>
      </c>
      <c r="Q29" s="16">
        <v>0</v>
      </c>
      <c r="R29" s="16">
        <v>59.698160406091297</v>
      </c>
      <c r="S29" s="16">
        <v>16.105076954314701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0.88783572897789498</v>
      </c>
      <c r="E30" s="16">
        <f t="shared" si="2"/>
        <v>4964.7773964443886</v>
      </c>
      <c r="F30" s="16">
        <f t="shared" si="3"/>
        <v>0</v>
      </c>
      <c r="G30" s="16">
        <v>0</v>
      </c>
      <c r="H30" s="16">
        <v>0</v>
      </c>
      <c r="I30" s="16">
        <f t="shared" si="4"/>
        <v>4964.7773964443886</v>
      </c>
      <c r="J30" s="16">
        <v>757.338924881347</v>
      </c>
      <c r="K30" s="16">
        <f t="shared" si="5"/>
        <v>4207.4384715630413</v>
      </c>
      <c r="L30" s="16">
        <v>2834.67797623553</v>
      </c>
      <c r="M30" s="16">
        <v>850.40339287066001</v>
      </c>
      <c r="N30" s="16">
        <v>0</v>
      </c>
      <c r="O30" s="16">
        <v>0</v>
      </c>
      <c r="P30" s="16">
        <v>0</v>
      </c>
      <c r="Q30" s="16">
        <v>0</v>
      </c>
      <c r="R30" s="16">
        <v>450.57685961421203</v>
      </c>
      <c r="S30" s="16">
        <v>71.780242842639396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</v>
      </c>
      <c r="E31" s="16">
        <f t="shared" si="2"/>
        <v>0</v>
      </c>
      <c r="F31" s="16">
        <f t="shared" si="3"/>
        <v>0</v>
      </c>
      <c r="G31" s="16">
        <v>0</v>
      </c>
      <c r="H31" s="16">
        <v>0</v>
      </c>
      <c r="I31" s="16">
        <f t="shared" si="4"/>
        <v>0</v>
      </c>
      <c r="J31" s="16">
        <v>0</v>
      </c>
      <c r="K31" s="16">
        <f t="shared" si="5"/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</v>
      </c>
      <c r="E32" s="16">
        <f t="shared" si="2"/>
        <v>0</v>
      </c>
      <c r="F32" s="16">
        <f t="shared" si="3"/>
        <v>0</v>
      </c>
      <c r="G32" s="16">
        <v>0</v>
      </c>
      <c r="H32" s="16">
        <v>0</v>
      </c>
      <c r="I32" s="16">
        <f t="shared" si="4"/>
        <v>0</v>
      </c>
      <c r="J32" s="16">
        <v>0</v>
      </c>
      <c r="K32" s="16">
        <f t="shared" si="5"/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0.22047235190170147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1.9842511671153137E-2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0.43290008391974016</v>
      </c>
      <c r="E36" s="16">
        <f t="shared" si="2"/>
        <v>2420.7772692791873</v>
      </c>
      <c r="F36" s="16">
        <f t="shared" si="3"/>
        <v>0</v>
      </c>
      <c r="G36" s="16">
        <v>0</v>
      </c>
      <c r="H36" s="16">
        <v>0</v>
      </c>
      <c r="I36" s="16">
        <f t="shared" si="4"/>
        <v>2420.7772692791873</v>
      </c>
      <c r="J36" s="16">
        <v>369.27110887309601</v>
      </c>
      <c r="K36" s="16">
        <f t="shared" si="5"/>
        <v>2051.5061604060911</v>
      </c>
      <c r="L36" s="16">
        <v>1491.3078578680199</v>
      </c>
      <c r="M36" s="16">
        <v>447.39235736040598</v>
      </c>
      <c r="N36" s="16">
        <v>0</v>
      </c>
      <c r="O36" s="16">
        <v>0</v>
      </c>
      <c r="P36" s="16">
        <v>0</v>
      </c>
      <c r="Q36" s="16">
        <v>0</v>
      </c>
      <c r="R36" s="16">
        <v>56.693604060913799</v>
      </c>
      <c r="S36" s="16">
        <v>56.112341116751303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0.25974005035184422</v>
      </c>
      <c r="E39" s="16">
        <f t="shared" si="2"/>
        <v>1452.4663615675129</v>
      </c>
      <c r="F39" s="16">
        <f t="shared" si="3"/>
        <v>0</v>
      </c>
      <c r="G39" s="16">
        <v>0</v>
      </c>
      <c r="H39" s="16">
        <v>0</v>
      </c>
      <c r="I39" s="16">
        <f t="shared" si="4"/>
        <v>1452.4663615675129</v>
      </c>
      <c r="J39" s="16">
        <v>221.562665323858</v>
      </c>
      <c r="K39" s="16">
        <f t="shared" si="5"/>
        <v>1230.9036962436548</v>
      </c>
      <c r="L39" s="16">
        <v>894.78471472081196</v>
      </c>
      <c r="M39" s="16">
        <v>268.43541441624399</v>
      </c>
      <c r="N39" s="16">
        <v>0</v>
      </c>
      <c r="O39" s="16">
        <v>0</v>
      </c>
      <c r="P39" s="16">
        <v>0</v>
      </c>
      <c r="Q39" s="16">
        <v>0</v>
      </c>
      <c r="R39" s="16">
        <v>34.016162436548299</v>
      </c>
      <c r="S39" s="16">
        <v>33.6674046700508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0.37518007273044057</v>
      </c>
      <c r="E40" s="16">
        <f t="shared" si="2"/>
        <v>2098.0069667086236</v>
      </c>
      <c r="F40" s="16">
        <f t="shared" si="3"/>
        <v>0</v>
      </c>
      <c r="G40" s="16">
        <v>0</v>
      </c>
      <c r="H40" s="16">
        <v>0</v>
      </c>
      <c r="I40" s="16">
        <f t="shared" si="4"/>
        <v>2098.0069667086236</v>
      </c>
      <c r="J40" s="16">
        <v>320.03496102334901</v>
      </c>
      <c r="K40" s="16">
        <f t="shared" si="5"/>
        <v>1777.9720056852748</v>
      </c>
      <c r="L40" s="16">
        <v>1292.46681015228</v>
      </c>
      <c r="M40" s="16">
        <v>387.74004304568501</v>
      </c>
      <c r="N40" s="16">
        <v>0</v>
      </c>
      <c r="O40" s="16">
        <v>0</v>
      </c>
      <c r="P40" s="16">
        <v>0</v>
      </c>
      <c r="Q40" s="16">
        <v>0</v>
      </c>
      <c r="R40" s="16">
        <v>49.134456852791899</v>
      </c>
      <c r="S40" s="16">
        <v>48.630695634517799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0.51948010070368744</v>
      </c>
      <c r="E41" s="16">
        <f t="shared" si="2"/>
        <v>2904.9327231350198</v>
      </c>
      <c r="F41" s="16">
        <f t="shared" si="3"/>
        <v>0</v>
      </c>
      <c r="G41" s="16">
        <v>0</v>
      </c>
      <c r="H41" s="16">
        <v>0</v>
      </c>
      <c r="I41" s="16">
        <f t="shared" si="4"/>
        <v>2904.9327231350198</v>
      </c>
      <c r="J41" s="16">
        <v>443.12533064771497</v>
      </c>
      <c r="K41" s="16">
        <f t="shared" si="5"/>
        <v>2461.8073924873047</v>
      </c>
      <c r="L41" s="16">
        <v>1789.5694294416201</v>
      </c>
      <c r="M41" s="16">
        <v>536.87082883248695</v>
      </c>
      <c r="N41" s="16">
        <v>0</v>
      </c>
      <c r="O41" s="16">
        <v>0</v>
      </c>
      <c r="P41" s="16">
        <v>0</v>
      </c>
      <c r="Q41" s="16">
        <v>0</v>
      </c>
      <c r="R41" s="16">
        <v>68.0323248730964</v>
      </c>
      <c r="S41" s="16">
        <v>67.334809340101501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0.14430002797324662</v>
      </c>
      <c r="E45" s="16">
        <f t="shared" si="2"/>
        <v>806.92575642639508</v>
      </c>
      <c r="F45" s="16">
        <f t="shared" si="3"/>
        <v>0</v>
      </c>
      <c r="G45" s="16">
        <v>0</v>
      </c>
      <c r="H45" s="16">
        <v>0</v>
      </c>
      <c r="I45" s="16">
        <f t="shared" si="4"/>
        <v>806.92575642639508</v>
      </c>
      <c r="J45" s="16">
        <v>123.090369624365</v>
      </c>
      <c r="K45" s="16">
        <f t="shared" si="5"/>
        <v>683.83538680203014</v>
      </c>
      <c r="L45" s="16">
        <v>497.10261928934</v>
      </c>
      <c r="M45" s="16">
        <v>149.13078578680199</v>
      </c>
      <c r="N45" s="16">
        <v>0</v>
      </c>
      <c r="O45" s="16">
        <v>0</v>
      </c>
      <c r="P45" s="16">
        <v>0</v>
      </c>
      <c r="Q45" s="16">
        <v>0</v>
      </c>
      <c r="R45" s="16">
        <v>18.8978680203045</v>
      </c>
      <c r="S45" s="16">
        <v>18.704113705583701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4.3290008391974021E-2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6.7340013054181747E-2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8.6580016783948055E-2</v>
      </c>
      <c r="E48" s="16">
        <f t="shared" si="2"/>
        <v>484.15545385583749</v>
      </c>
      <c r="F48" s="16">
        <f t="shared" si="3"/>
        <v>0</v>
      </c>
      <c r="G48" s="16">
        <v>0</v>
      </c>
      <c r="H48" s="16">
        <v>0</v>
      </c>
      <c r="I48" s="16">
        <f t="shared" si="4"/>
        <v>484.15545385583749</v>
      </c>
      <c r="J48" s="16">
        <v>73.854221774619305</v>
      </c>
      <c r="K48" s="16">
        <f t="shared" si="5"/>
        <v>410.30123208121819</v>
      </c>
      <c r="L48" s="16">
        <v>298.26157157360399</v>
      </c>
      <c r="M48" s="16">
        <v>89.478471472081196</v>
      </c>
      <c r="N48" s="16">
        <v>0</v>
      </c>
      <c r="O48" s="16">
        <v>0</v>
      </c>
      <c r="P48" s="16">
        <v>0</v>
      </c>
      <c r="Q48" s="16">
        <v>0</v>
      </c>
      <c r="R48" s="16">
        <v>11.3387208121827</v>
      </c>
      <c r="S48" s="16">
        <v>11.222468223350299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0.12987002517592211</v>
      </c>
      <c r="E49" s="16">
        <f t="shared" si="2"/>
        <v>726.23318078375644</v>
      </c>
      <c r="F49" s="16">
        <f t="shared" si="3"/>
        <v>0</v>
      </c>
      <c r="G49" s="16">
        <v>0</v>
      </c>
      <c r="H49" s="16">
        <v>0</v>
      </c>
      <c r="I49" s="16">
        <f t="shared" si="4"/>
        <v>726.23318078375644</v>
      </c>
      <c r="J49" s="16">
        <v>110.781332661929</v>
      </c>
      <c r="K49" s="16">
        <f t="shared" si="5"/>
        <v>615.45184812182742</v>
      </c>
      <c r="L49" s="16">
        <v>447.39235736040598</v>
      </c>
      <c r="M49" s="16">
        <v>134.21770720812199</v>
      </c>
      <c r="N49" s="16">
        <v>0</v>
      </c>
      <c r="O49" s="16">
        <v>0</v>
      </c>
      <c r="P49" s="16">
        <v>0</v>
      </c>
      <c r="Q49" s="16">
        <v>0</v>
      </c>
      <c r="R49" s="16">
        <v>17.0080812182741</v>
      </c>
      <c r="S49" s="16">
        <v>16.8337023350254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8.9937249902529312E-2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4.4968624951264666E-3</v>
      </c>
      <c r="E51" s="16">
        <f t="shared" si="2"/>
        <v>25.146455072747202</v>
      </c>
      <c r="F51" s="16">
        <f t="shared" si="3"/>
        <v>0</v>
      </c>
      <c r="G51" s="16">
        <v>0</v>
      </c>
      <c r="H51" s="16">
        <v>0</v>
      </c>
      <c r="I51" s="16">
        <f t="shared" si="4"/>
        <v>25.146455072747202</v>
      </c>
      <c r="J51" s="16">
        <v>3.8358999263512699</v>
      </c>
      <c r="K51" s="16">
        <f t="shared" si="5"/>
        <v>21.310555146395931</v>
      </c>
      <c r="L51" s="16">
        <v>15.435036328934</v>
      </c>
      <c r="M51" s="16">
        <v>4.6305108986801997</v>
      </c>
      <c r="N51" s="16">
        <v>0</v>
      </c>
      <c r="O51" s="16">
        <v>0</v>
      </c>
      <c r="P51" s="16">
        <v>0</v>
      </c>
      <c r="Q51" s="16">
        <v>0</v>
      </c>
      <c r="R51" s="16">
        <v>0.84631065989847998</v>
      </c>
      <c r="S51" s="16">
        <v>0.39869725888325003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0.18551520473142882</v>
      </c>
      <c r="E52" s="16">
        <f t="shared" si="2"/>
        <v>1037.4010248581501</v>
      </c>
      <c r="F52" s="16">
        <f t="shared" si="3"/>
        <v>0</v>
      </c>
      <c r="G52" s="16">
        <v>0</v>
      </c>
      <c r="H52" s="16">
        <v>0</v>
      </c>
      <c r="I52" s="16">
        <f t="shared" si="4"/>
        <v>1037.4010248581501</v>
      </c>
      <c r="J52" s="16">
        <v>0</v>
      </c>
      <c r="K52" s="16">
        <f t="shared" si="5"/>
        <v>1037.4010248581501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1037.4010248581501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0.13950869761721954</v>
      </c>
      <c r="E53" s="16">
        <f t="shared" si="2"/>
        <v>780.13263707549174</v>
      </c>
      <c r="F53" s="16">
        <f t="shared" si="3"/>
        <v>0</v>
      </c>
      <c r="G53" s="16">
        <v>0</v>
      </c>
      <c r="H53" s="16">
        <v>0</v>
      </c>
      <c r="I53" s="16">
        <f t="shared" si="4"/>
        <v>780.13263707549174</v>
      </c>
      <c r="J53" s="16">
        <v>119.003283621685</v>
      </c>
      <c r="K53" s="16">
        <f t="shared" si="5"/>
        <v>661.12935345380674</v>
      </c>
      <c r="L53" s="16">
        <v>466.28225689340098</v>
      </c>
      <c r="M53" s="16">
        <v>139.88467706802001</v>
      </c>
      <c r="N53" s="16">
        <v>0</v>
      </c>
      <c r="O53" s="16">
        <v>0</v>
      </c>
      <c r="P53" s="16">
        <v>0</v>
      </c>
      <c r="Q53" s="16">
        <v>0</v>
      </c>
      <c r="R53" s="16">
        <v>44.195512690355301</v>
      </c>
      <c r="S53" s="16">
        <v>10.766906802030499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2.4094252680159465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0.10559826791921727</v>
      </c>
      <c r="E55" s="16">
        <f t="shared" si="2"/>
        <v>590.50551420426291</v>
      </c>
      <c r="F55" s="16">
        <f t="shared" si="3"/>
        <v>0</v>
      </c>
      <c r="G55" s="16">
        <v>0</v>
      </c>
      <c r="H55" s="16">
        <v>0</v>
      </c>
      <c r="I55" s="16">
        <f t="shared" si="4"/>
        <v>590.50551420426291</v>
      </c>
      <c r="J55" s="16">
        <v>90.077112336243502</v>
      </c>
      <c r="K55" s="16">
        <f t="shared" si="5"/>
        <v>500.42840186801942</v>
      </c>
      <c r="L55" s="16">
        <v>352.94285969543103</v>
      </c>
      <c r="M55" s="16">
        <v>105.88285790862901</v>
      </c>
      <c r="N55" s="16">
        <v>0</v>
      </c>
      <c r="O55" s="16">
        <v>0</v>
      </c>
      <c r="P55" s="16">
        <v>0</v>
      </c>
      <c r="Q55" s="16">
        <v>0</v>
      </c>
      <c r="R55" s="16">
        <v>33.452893401015203</v>
      </c>
      <c r="S55" s="16">
        <v>8.1497908629441493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4.7117649685645212E-2</v>
      </c>
      <c r="E56" s="16">
        <f t="shared" si="2"/>
        <v>263.48189704212803</v>
      </c>
      <c r="F56" s="16">
        <f t="shared" si="3"/>
        <v>0</v>
      </c>
      <c r="G56" s="16">
        <v>0</v>
      </c>
      <c r="H56" s="16">
        <v>0</v>
      </c>
      <c r="I56" s="16">
        <f t="shared" si="4"/>
        <v>263.48189704212803</v>
      </c>
      <c r="J56" s="16">
        <v>40.192153786087303</v>
      </c>
      <c r="K56" s="16">
        <f t="shared" si="5"/>
        <v>223.28974325604074</v>
      </c>
      <c r="L56" s="16">
        <v>157.48210979086301</v>
      </c>
      <c r="M56" s="16">
        <v>47.244632937258899</v>
      </c>
      <c r="N56" s="16">
        <v>0</v>
      </c>
      <c r="O56" s="16">
        <v>0</v>
      </c>
      <c r="P56" s="16">
        <v>0</v>
      </c>
      <c r="Q56" s="16">
        <v>0</v>
      </c>
      <c r="R56" s="16">
        <v>14.926586802030499</v>
      </c>
      <c r="S56" s="16">
        <v>3.63641372588833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0.17847594577895895</v>
      </c>
      <c r="E57" s="16">
        <f t="shared" si="2"/>
        <v>998.03748879593832</v>
      </c>
      <c r="F57" s="16">
        <f t="shared" si="3"/>
        <v>0</v>
      </c>
      <c r="G57" s="16">
        <v>0</v>
      </c>
      <c r="H57" s="16">
        <v>0</v>
      </c>
      <c r="I57" s="16">
        <f t="shared" si="4"/>
        <v>998.03748879593832</v>
      </c>
      <c r="J57" s="16">
        <v>152.24300676548199</v>
      </c>
      <c r="K57" s="16">
        <f t="shared" si="5"/>
        <v>845.79448203045627</v>
      </c>
      <c r="L57" s="16">
        <v>596.52314314720797</v>
      </c>
      <c r="M57" s="16">
        <v>178.95694294416199</v>
      </c>
      <c r="N57" s="16">
        <v>0</v>
      </c>
      <c r="O57" s="16">
        <v>0</v>
      </c>
      <c r="P57" s="16">
        <v>0</v>
      </c>
      <c r="Q57" s="16">
        <v>0</v>
      </c>
      <c r="R57" s="16">
        <v>56.540101522842598</v>
      </c>
      <c r="S57" s="16">
        <v>13.7742944162437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0.14397059626169348</v>
      </c>
      <c r="E58" s="16">
        <f t="shared" si="2"/>
        <v>805.08357429539001</v>
      </c>
      <c r="F58" s="16">
        <f t="shared" si="3"/>
        <v>0</v>
      </c>
      <c r="G58" s="16">
        <v>0</v>
      </c>
      <c r="H58" s="16">
        <v>0</v>
      </c>
      <c r="I58" s="16">
        <f t="shared" si="4"/>
        <v>805.08357429539001</v>
      </c>
      <c r="J58" s="16">
        <v>122.809358790822</v>
      </c>
      <c r="K58" s="16">
        <f t="shared" si="5"/>
        <v>682.27421550456802</v>
      </c>
      <c r="L58" s="16">
        <v>481.19533547208101</v>
      </c>
      <c r="M58" s="16">
        <v>144.35860064162401</v>
      </c>
      <c r="N58" s="16">
        <v>0</v>
      </c>
      <c r="O58" s="16">
        <v>0</v>
      </c>
      <c r="P58" s="16">
        <v>0</v>
      </c>
      <c r="Q58" s="16">
        <v>0</v>
      </c>
      <c r="R58" s="16">
        <v>45.609015228426401</v>
      </c>
      <c r="S58" s="16">
        <v>11.1112641624366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9.5187171082111596E-2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0</v>
      </c>
      <c r="E62" s="16">
        <f t="shared" si="2"/>
        <v>0</v>
      </c>
      <c r="F62" s="16">
        <f t="shared" si="3"/>
        <v>0</v>
      </c>
      <c r="G62" s="16">
        <v>0</v>
      </c>
      <c r="H62" s="16">
        <v>0</v>
      </c>
      <c r="I62" s="16">
        <f t="shared" si="4"/>
        <v>0</v>
      </c>
      <c r="J62" s="16">
        <v>0</v>
      </c>
      <c r="K62" s="16">
        <f t="shared" si="5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1.7560176989869478E-2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1.7560176989869478E-2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9.6849227848247302E-2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2.8908309029142442E-2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179</v>
      </c>
      <c r="C69" s="15"/>
      <c r="D69" s="16">
        <f t="shared" si="1"/>
        <v>0.60149894878128218</v>
      </c>
      <c r="E69" s="16">
        <f t="shared" si="2"/>
        <v>3363.5821215849301</v>
      </c>
      <c r="F69" s="16">
        <f t="shared" si="3"/>
        <v>0</v>
      </c>
      <c r="G69" s="16">
        <v>0</v>
      </c>
      <c r="H69" s="16">
        <v>0</v>
      </c>
      <c r="I69" s="16">
        <f t="shared" si="4"/>
        <v>3363.5821215849301</v>
      </c>
      <c r="J69" s="16">
        <v>513.08879820787104</v>
      </c>
      <c r="K69" s="16">
        <f t="shared" si="5"/>
        <v>2850.4933233770589</v>
      </c>
      <c r="L69" s="16">
        <v>1278.3490957644699</v>
      </c>
      <c r="M69" s="16">
        <v>383.50472872934</v>
      </c>
      <c r="N69" s="16">
        <v>1053</v>
      </c>
      <c r="O69" s="16">
        <v>0</v>
      </c>
      <c r="P69" s="16">
        <v>0</v>
      </c>
      <c r="Q69" s="16">
        <v>0</v>
      </c>
      <c r="R69" s="16">
        <v>59.260803248731001</v>
      </c>
      <c r="S69" s="16">
        <v>76.378695634517896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178</v>
      </c>
      <c r="C70" s="15"/>
      <c r="D70" s="16">
        <f t="shared" si="1"/>
        <v>0.68213790753553927</v>
      </c>
      <c r="E70" s="16">
        <f t="shared" si="2"/>
        <v>3814.515178938736</v>
      </c>
      <c r="F70" s="16">
        <f t="shared" si="3"/>
        <v>0</v>
      </c>
      <c r="G70" s="16">
        <v>0</v>
      </c>
      <c r="H70" s="16">
        <v>0</v>
      </c>
      <c r="I70" s="16">
        <f t="shared" si="4"/>
        <v>3814.515178938736</v>
      </c>
      <c r="J70" s="16">
        <v>581.87519678726505</v>
      </c>
      <c r="K70" s="16">
        <f t="shared" si="5"/>
        <v>3232.639982151471</v>
      </c>
      <c r="L70" s="16">
        <v>1837.6268251614199</v>
      </c>
      <c r="M70" s="16">
        <v>551.28804754842702</v>
      </c>
      <c r="N70" s="16">
        <v>695.5</v>
      </c>
      <c r="O70" s="16">
        <v>0</v>
      </c>
      <c r="P70" s="16">
        <v>0</v>
      </c>
      <c r="Q70" s="16">
        <v>0</v>
      </c>
      <c r="R70" s="16">
        <v>100.757985786802</v>
      </c>
      <c r="S70" s="16">
        <v>47.467123654822402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>
      <c r="A71" s="10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6">
      <c r="A72" s="82" t="s">
        <v>71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72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</sheetData>
  <mergeCells count="22"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  <mergeCell ref="A73:R73"/>
    <mergeCell ref="B20:B21"/>
    <mergeCell ref="C20:C21"/>
    <mergeCell ref="D20:D21"/>
    <mergeCell ref="E20:E21"/>
    <mergeCell ref="A72:R72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2:Z76"/>
  <sheetViews>
    <sheetView topLeftCell="A13" zoomScaleNormal="100" workbookViewId="0">
      <selection activeCell="H29" sqref="H2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185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184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SUM(D24:D71)+D23</f>
        <v>16.833247706470342</v>
      </c>
      <c r="E22" s="12">
        <f t="shared" si="0"/>
        <v>59428.097702922896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59428.097702922896</v>
      </c>
      <c r="J22" s="12">
        <f t="shared" si="0"/>
        <v>8952.680371780536</v>
      </c>
      <c r="K22" s="12">
        <f t="shared" si="0"/>
        <v>50475.417331142358</v>
      </c>
      <c r="L22" s="12">
        <f t="shared" si="0"/>
        <v>30873.491429350644</v>
      </c>
      <c r="M22" s="12">
        <f t="shared" si="0"/>
        <v>9262.0474288051937</v>
      </c>
      <c r="N22" s="12">
        <f t="shared" si="0"/>
        <v>6502.6786000000002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2401.0467850016894</v>
      </c>
      <c r="S22" s="12">
        <f t="shared" si="0"/>
        <v>702.52671340101517</v>
      </c>
      <c r="T22" s="12">
        <f t="shared" si="0"/>
        <v>733.62637458383381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E23/294.2/12</f>
        <v>2.5342945672444421</v>
      </c>
      <c r="E23" s="16">
        <f t="shared" ref="E23:E54" si="2">F23+I23</f>
        <v>8947.0735401997772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8947.0735401997772</v>
      </c>
      <c r="J23" s="16">
        <v>1352.0917013491201</v>
      </c>
      <c r="K23" s="16">
        <f t="shared" ref="K23:K54" si="5">SUM(L23:U23)</f>
        <v>7594.9818388506565</v>
      </c>
      <c r="L23" s="16">
        <v>5597.0933356799897</v>
      </c>
      <c r="M23" s="16">
        <v>1679.128000704</v>
      </c>
      <c r="N23" s="16">
        <v>0</v>
      </c>
      <c r="O23" s="16">
        <v>0</v>
      </c>
      <c r="P23" s="16">
        <v>0</v>
      </c>
      <c r="Q23" s="16">
        <v>0</v>
      </c>
      <c r="R23" s="16">
        <v>235.399226666667</v>
      </c>
      <c r="S23" s="16">
        <v>4.6777799999999896</v>
      </c>
      <c r="T23" s="16">
        <v>78.683495799999804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6.8666213460231135E-2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6.9261042588659921E-2</v>
      </c>
      <c r="E26" s="16">
        <f t="shared" si="2"/>
        <v>244.51918475500497</v>
      </c>
      <c r="F26" s="16">
        <f t="shared" si="3"/>
        <v>0</v>
      </c>
      <c r="G26" s="16">
        <v>0</v>
      </c>
      <c r="H26" s="16">
        <v>0</v>
      </c>
      <c r="I26" s="16">
        <f t="shared" si="4"/>
        <v>244.51918475500497</v>
      </c>
      <c r="J26" s="16">
        <v>37.299536657543101</v>
      </c>
      <c r="K26" s="16">
        <f t="shared" si="5"/>
        <v>207.21964809746189</v>
      </c>
      <c r="L26" s="16">
        <v>146.148170071066</v>
      </c>
      <c r="M26" s="16">
        <v>43.844451021319799</v>
      </c>
      <c r="N26" s="16">
        <v>0</v>
      </c>
      <c r="O26" s="16">
        <v>0</v>
      </c>
      <c r="P26" s="16">
        <v>0</v>
      </c>
      <c r="Q26" s="16">
        <v>0</v>
      </c>
      <c r="R26" s="16">
        <v>13.8523248730964</v>
      </c>
      <c r="S26" s="16">
        <v>3.3747021319796899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3.7397150688839302E-2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0.17039455425674746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0.40894693021619305</v>
      </c>
      <c r="E29" s="16">
        <f t="shared" si="2"/>
        <v>1443.746242435248</v>
      </c>
      <c r="F29" s="16">
        <f t="shared" si="3"/>
        <v>0</v>
      </c>
      <c r="G29" s="16">
        <v>0</v>
      </c>
      <c r="H29" s="16">
        <v>0</v>
      </c>
      <c r="I29" s="16">
        <f t="shared" si="4"/>
        <v>1443.746242435248</v>
      </c>
      <c r="J29" s="16">
        <v>220.23247765961401</v>
      </c>
      <c r="K29" s="16">
        <f t="shared" si="5"/>
        <v>1223.5137647756339</v>
      </c>
      <c r="L29" s="16">
        <v>882.85425185786801</v>
      </c>
      <c r="M29" s="16">
        <v>264.85627555735999</v>
      </c>
      <c r="N29" s="16">
        <v>0</v>
      </c>
      <c r="O29" s="16">
        <v>0</v>
      </c>
      <c r="P29" s="16">
        <v>0</v>
      </c>
      <c r="Q29" s="16">
        <v>0</v>
      </c>
      <c r="R29" s="16">
        <v>59.698160406091297</v>
      </c>
      <c r="S29" s="16">
        <v>16.105076954314701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1.4062931669058434</v>
      </c>
      <c r="E30" s="16">
        <f t="shared" si="2"/>
        <v>4964.7773964443886</v>
      </c>
      <c r="F30" s="16">
        <f t="shared" si="3"/>
        <v>0</v>
      </c>
      <c r="G30" s="16">
        <v>0</v>
      </c>
      <c r="H30" s="16">
        <v>0</v>
      </c>
      <c r="I30" s="16">
        <f t="shared" si="4"/>
        <v>4964.7773964443886</v>
      </c>
      <c r="J30" s="16">
        <v>757.338924881347</v>
      </c>
      <c r="K30" s="16">
        <f t="shared" si="5"/>
        <v>4207.4384715630413</v>
      </c>
      <c r="L30" s="16">
        <v>2834.67797623553</v>
      </c>
      <c r="M30" s="16">
        <v>850.40339287066001</v>
      </c>
      <c r="N30" s="16">
        <v>0</v>
      </c>
      <c r="O30" s="16">
        <v>0</v>
      </c>
      <c r="P30" s="16">
        <v>0</v>
      </c>
      <c r="Q30" s="16">
        <v>0</v>
      </c>
      <c r="R30" s="16">
        <v>450.57685961421203</v>
      </c>
      <c r="S30" s="16">
        <v>71.780242842639396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</v>
      </c>
      <c r="E31" s="16">
        <f t="shared" si="2"/>
        <v>0</v>
      </c>
      <c r="F31" s="16">
        <f t="shared" si="3"/>
        <v>0</v>
      </c>
      <c r="G31" s="16">
        <v>0</v>
      </c>
      <c r="H31" s="16">
        <v>0</v>
      </c>
      <c r="I31" s="16">
        <f t="shared" si="4"/>
        <v>0</v>
      </c>
      <c r="J31" s="16">
        <v>0</v>
      </c>
      <c r="K31" s="16">
        <f t="shared" si="5"/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</v>
      </c>
      <c r="E32" s="16">
        <f t="shared" si="2"/>
        <v>0</v>
      </c>
      <c r="F32" s="16">
        <f t="shared" si="3"/>
        <v>0</v>
      </c>
      <c r="G32" s="16">
        <v>0</v>
      </c>
      <c r="H32" s="16">
        <v>0</v>
      </c>
      <c r="I32" s="16">
        <f t="shared" si="4"/>
        <v>0</v>
      </c>
      <c r="J32" s="16">
        <v>0</v>
      </c>
      <c r="K32" s="16">
        <f t="shared" si="5"/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0.3492186131413762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5.2382791971206287E-2</v>
      </c>
      <c r="E34" s="16">
        <f t="shared" si="2"/>
        <v>184.93220877514665</v>
      </c>
      <c r="F34" s="16">
        <f t="shared" si="3"/>
        <v>0</v>
      </c>
      <c r="G34" s="16">
        <v>0</v>
      </c>
      <c r="H34" s="16">
        <v>0</v>
      </c>
      <c r="I34" s="16">
        <f t="shared" si="4"/>
        <v>184.93220877514665</v>
      </c>
      <c r="J34" s="16">
        <v>28.209997948751202</v>
      </c>
      <c r="K34" s="16">
        <f t="shared" si="5"/>
        <v>156.72221082639544</v>
      </c>
      <c r="L34" s="16">
        <v>107.374165766497</v>
      </c>
      <c r="M34" s="16">
        <v>32.2122497299492</v>
      </c>
      <c r="N34" s="16">
        <v>0</v>
      </c>
      <c r="O34" s="16">
        <v>0</v>
      </c>
      <c r="P34" s="16">
        <v>0</v>
      </c>
      <c r="Q34" s="16">
        <v>0</v>
      </c>
      <c r="R34" s="16">
        <v>16.013384771573602</v>
      </c>
      <c r="S34" s="16">
        <v>1.1224105583756401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0.68569489839088693</v>
      </c>
      <c r="E36" s="16">
        <f t="shared" si="2"/>
        <v>2420.7772692791873</v>
      </c>
      <c r="F36" s="16">
        <f t="shared" si="3"/>
        <v>0</v>
      </c>
      <c r="G36" s="16">
        <v>0</v>
      </c>
      <c r="H36" s="16">
        <v>0</v>
      </c>
      <c r="I36" s="16">
        <f t="shared" si="4"/>
        <v>2420.7772692791873</v>
      </c>
      <c r="J36" s="16">
        <v>369.27110887309601</v>
      </c>
      <c r="K36" s="16">
        <f t="shared" si="5"/>
        <v>2051.5061604060911</v>
      </c>
      <c r="L36" s="16">
        <v>1491.3078578680199</v>
      </c>
      <c r="M36" s="16">
        <v>447.39235736040598</v>
      </c>
      <c r="N36" s="16">
        <v>0</v>
      </c>
      <c r="O36" s="16">
        <v>0</v>
      </c>
      <c r="P36" s="16">
        <v>0</v>
      </c>
      <c r="Q36" s="16">
        <v>0</v>
      </c>
      <c r="R36" s="16">
        <v>56.693604060913799</v>
      </c>
      <c r="S36" s="16">
        <v>56.112341116751303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0.41141693903453236</v>
      </c>
      <c r="E39" s="16">
        <f t="shared" si="2"/>
        <v>1452.4663615675129</v>
      </c>
      <c r="F39" s="16">
        <f t="shared" si="3"/>
        <v>0</v>
      </c>
      <c r="G39" s="16">
        <v>0</v>
      </c>
      <c r="H39" s="16">
        <v>0</v>
      </c>
      <c r="I39" s="16">
        <f t="shared" si="4"/>
        <v>1452.4663615675129</v>
      </c>
      <c r="J39" s="16">
        <v>221.562665323858</v>
      </c>
      <c r="K39" s="16">
        <f t="shared" si="5"/>
        <v>1230.9036962436548</v>
      </c>
      <c r="L39" s="16">
        <v>894.78471472081196</v>
      </c>
      <c r="M39" s="16">
        <v>268.43541441624399</v>
      </c>
      <c r="N39" s="16">
        <v>0</v>
      </c>
      <c r="O39" s="16">
        <v>0</v>
      </c>
      <c r="P39" s="16">
        <v>0</v>
      </c>
      <c r="Q39" s="16">
        <v>0</v>
      </c>
      <c r="R39" s="16">
        <v>34.016162436548299</v>
      </c>
      <c r="S39" s="16">
        <v>33.6674046700508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0.49522409328230615</v>
      </c>
      <c r="E40" s="16">
        <f t="shared" si="2"/>
        <v>1748.3391389238536</v>
      </c>
      <c r="F40" s="16">
        <f t="shared" si="3"/>
        <v>0</v>
      </c>
      <c r="G40" s="16">
        <v>0</v>
      </c>
      <c r="H40" s="16">
        <v>0</v>
      </c>
      <c r="I40" s="16">
        <f t="shared" si="4"/>
        <v>1748.3391389238536</v>
      </c>
      <c r="J40" s="16">
        <v>266.69580085279102</v>
      </c>
      <c r="K40" s="16">
        <f t="shared" si="5"/>
        <v>1481.6433380710625</v>
      </c>
      <c r="L40" s="16">
        <v>1077.0556751269</v>
      </c>
      <c r="M40" s="16">
        <v>323.11670253807102</v>
      </c>
      <c r="N40" s="16">
        <v>0</v>
      </c>
      <c r="O40" s="16">
        <v>0</v>
      </c>
      <c r="P40" s="16">
        <v>0</v>
      </c>
      <c r="Q40" s="16">
        <v>0</v>
      </c>
      <c r="R40" s="16">
        <v>40.945380710659997</v>
      </c>
      <c r="S40" s="16">
        <v>40.525579695431503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0.82283387806906294</v>
      </c>
      <c r="E41" s="16">
        <f t="shared" si="2"/>
        <v>2904.9327231350198</v>
      </c>
      <c r="F41" s="16">
        <f t="shared" si="3"/>
        <v>0</v>
      </c>
      <c r="G41" s="16">
        <v>0</v>
      </c>
      <c r="H41" s="16">
        <v>0</v>
      </c>
      <c r="I41" s="16">
        <f t="shared" si="4"/>
        <v>2904.9327231350198</v>
      </c>
      <c r="J41" s="16">
        <v>443.12533064771497</v>
      </c>
      <c r="K41" s="16">
        <f t="shared" si="5"/>
        <v>2461.8073924873047</v>
      </c>
      <c r="L41" s="16">
        <v>1789.5694294416201</v>
      </c>
      <c r="M41" s="16">
        <v>536.87082883248695</v>
      </c>
      <c r="N41" s="16">
        <v>0</v>
      </c>
      <c r="O41" s="16">
        <v>0</v>
      </c>
      <c r="P41" s="16">
        <v>0</v>
      </c>
      <c r="Q41" s="16">
        <v>0</v>
      </c>
      <c r="R41" s="16">
        <v>68.0323248730964</v>
      </c>
      <c r="S41" s="16">
        <v>67.334809340101501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0.22856496613029545</v>
      </c>
      <c r="E45" s="16">
        <f t="shared" si="2"/>
        <v>806.92575642639508</v>
      </c>
      <c r="F45" s="16">
        <f t="shared" si="3"/>
        <v>0</v>
      </c>
      <c r="G45" s="16">
        <v>0</v>
      </c>
      <c r="H45" s="16">
        <v>0</v>
      </c>
      <c r="I45" s="16">
        <f t="shared" si="4"/>
        <v>806.92575642639508</v>
      </c>
      <c r="J45" s="16">
        <v>123.090369624365</v>
      </c>
      <c r="K45" s="16">
        <f t="shared" si="5"/>
        <v>683.83538680203014</v>
      </c>
      <c r="L45" s="16">
        <v>497.10261928934</v>
      </c>
      <c r="M45" s="16">
        <v>149.13078578680199</v>
      </c>
      <c r="N45" s="16">
        <v>0</v>
      </c>
      <c r="O45" s="16">
        <v>0</v>
      </c>
      <c r="P45" s="16">
        <v>0</v>
      </c>
      <c r="Q45" s="16">
        <v>0</v>
      </c>
      <c r="R45" s="16">
        <v>18.8978680203045</v>
      </c>
      <c r="S45" s="16">
        <v>18.704113705583701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6.8569489839088685E-2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0.10666365086080454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0.27427795935635452</v>
      </c>
      <c r="E48" s="16">
        <f t="shared" si="2"/>
        <v>968.31090771167396</v>
      </c>
      <c r="F48" s="16">
        <f t="shared" si="3"/>
        <v>0</v>
      </c>
      <c r="G48" s="16">
        <v>0</v>
      </c>
      <c r="H48" s="16">
        <v>0</v>
      </c>
      <c r="I48" s="16">
        <f t="shared" si="4"/>
        <v>968.31090771167396</v>
      </c>
      <c r="J48" s="16">
        <v>147.70844354923801</v>
      </c>
      <c r="K48" s="16">
        <f t="shared" si="5"/>
        <v>820.60246416243592</v>
      </c>
      <c r="L48" s="16">
        <v>596.52314314720797</v>
      </c>
      <c r="M48" s="16">
        <v>178.95694294416199</v>
      </c>
      <c r="N48" s="16">
        <v>0</v>
      </c>
      <c r="O48" s="16">
        <v>0</v>
      </c>
      <c r="P48" s="16">
        <v>0</v>
      </c>
      <c r="Q48" s="16">
        <v>0</v>
      </c>
      <c r="R48" s="16">
        <v>22.6774416243655</v>
      </c>
      <c r="S48" s="16">
        <v>22.444936446700499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0.20570846951726618</v>
      </c>
      <c r="E49" s="16">
        <f t="shared" si="2"/>
        <v>726.23318078375644</v>
      </c>
      <c r="F49" s="16">
        <f t="shared" si="3"/>
        <v>0</v>
      </c>
      <c r="G49" s="16">
        <v>0</v>
      </c>
      <c r="H49" s="16">
        <v>0</v>
      </c>
      <c r="I49" s="16">
        <f t="shared" si="4"/>
        <v>726.23318078375644</v>
      </c>
      <c r="J49" s="16">
        <v>110.781332661929</v>
      </c>
      <c r="K49" s="16">
        <f t="shared" si="5"/>
        <v>615.45184812182742</v>
      </c>
      <c r="L49" s="16">
        <v>447.39235736040598</v>
      </c>
      <c r="M49" s="16">
        <v>134.21770720812199</v>
      </c>
      <c r="N49" s="16">
        <v>0</v>
      </c>
      <c r="O49" s="16">
        <v>0</v>
      </c>
      <c r="P49" s="16">
        <v>0</v>
      </c>
      <c r="Q49" s="16">
        <v>0</v>
      </c>
      <c r="R49" s="16">
        <v>17.0080812182741</v>
      </c>
      <c r="S49" s="16">
        <v>16.8337023350254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0.14245669087212326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7.1228345436061642E-3</v>
      </c>
      <c r="E51" s="16">
        <f t="shared" si="2"/>
        <v>25.146455072747202</v>
      </c>
      <c r="F51" s="16">
        <f t="shared" si="3"/>
        <v>0</v>
      </c>
      <c r="G51" s="16">
        <v>0</v>
      </c>
      <c r="H51" s="16">
        <v>0</v>
      </c>
      <c r="I51" s="16">
        <f t="shared" si="4"/>
        <v>25.146455072747202</v>
      </c>
      <c r="J51" s="16">
        <v>3.8358999263512699</v>
      </c>
      <c r="K51" s="16">
        <f t="shared" si="5"/>
        <v>21.310555146395931</v>
      </c>
      <c r="L51" s="16">
        <v>15.435036328934</v>
      </c>
      <c r="M51" s="16">
        <v>4.6305108986801997</v>
      </c>
      <c r="N51" s="16">
        <v>0</v>
      </c>
      <c r="O51" s="16">
        <v>0</v>
      </c>
      <c r="P51" s="16">
        <v>0</v>
      </c>
      <c r="Q51" s="16">
        <v>0</v>
      </c>
      <c r="R51" s="16">
        <v>0.84631065989847998</v>
      </c>
      <c r="S51" s="16">
        <v>0.39869725888325003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0.18551520473142816</v>
      </c>
      <c r="E52" s="16">
        <f t="shared" si="2"/>
        <v>654.94287878383398</v>
      </c>
      <c r="F52" s="16">
        <f t="shared" si="3"/>
        <v>0</v>
      </c>
      <c r="G52" s="16">
        <v>0</v>
      </c>
      <c r="H52" s="16">
        <v>0</v>
      </c>
      <c r="I52" s="16">
        <f t="shared" si="4"/>
        <v>654.94287878383398</v>
      </c>
      <c r="J52" s="16">
        <v>0</v>
      </c>
      <c r="K52" s="16">
        <f t="shared" si="5"/>
        <v>654.94287878383398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654.94287878383398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0.22097570730667682</v>
      </c>
      <c r="E53" s="16">
        <f t="shared" si="2"/>
        <v>780.13263707549174</v>
      </c>
      <c r="F53" s="16">
        <f t="shared" si="3"/>
        <v>0</v>
      </c>
      <c r="G53" s="16">
        <v>0</v>
      </c>
      <c r="H53" s="16">
        <v>0</v>
      </c>
      <c r="I53" s="16">
        <f t="shared" si="4"/>
        <v>780.13263707549174</v>
      </c>
      <c r="J53" s="16">
        <v>119.003283621685</v>
      </c>
      <c r="K53" s="16">
        <f t="shared" si="5"/>
        <v>661.12935345380674</v>
      </c>
      <c r="L53" s="16">
        <v>466.28225689340098</v>
      </c>
      <c r="M53" s="16">
        <v>139.88467706802001</v>
      </c>
      <c r="N53" s="16">
        <v>0</v>
      </c>
      <c r="O53" s="16">
        <v>0</v>
      </c>
      <c r="P53" s="16">
        <v>0</v>
      </c>
      <c r="Q53" s="16">
        <v>0</v>
      </c>
      <c r="R53" s="16">
        <v>44.195512690355301</v>
      </c>
      <c r="S53" s="16">
        <v>10.766906802030499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3.8164247957016695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E55/294.2/12</f>
        <v>0.16726306203383834</v>
      </c>
      <c r="E55" s="16">
        <f t="shared" ref="E55:E86" si="7">F55+I55</f>
        <v>590.50551420426291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590.50551420426291</v>
      </c>
      <c r="J55" s="16">
        <v>90.077112336243502</v>
      </c>
      <c r="K55" s="16">
        <f t="shared" ref="K55:K86" si="10">SUM(L55:U55)</f>
        <v>500.42840186801942</v>
      </c>
      <c r="L55" s="16">
        <v>352.94285969543103</v>
      </c>
      <c r="M55" s="16">
        <v>105.88285790862901</v>
      </c>
      <c r="N55" s="16">
        <v>0</v>
      </c>
      <c r="O55" s="16">
        <v>0</v>
      </c>
      <c r="P55" s="16">
        <v>0</v>
      </c>
      <c r="Q55" s="16">
        <v>0</v>
      </c>
      <c r="R55" s="16">
        <v>33.452893401015203</v>
      </c>
      <c r="S55" s="16">
        <v>8.1497908629441493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7.4632307115943805E-2</v>
      </c>
      <c r="E56" s="16">
        <f t="shared" si="7"/>
        <v>263.48189704212803</v>
      </c>
      <c r="F56" s="16">
        <f t="shared" si="8"/>
        <v>0</v>
      </c>
      <c r="G56" s="16">
        <v>0</v>
      </c>
      <c r="H56" s="16">
        <v>0</v>
      </c>
      <c r="I56" s="16">
        <f t="shared" si="9"/>
        <v>263.48189704212803</v>
      </c>
      <c r="J56" s="16">
        <v>40.192153786087303</v>
      </c>
      <c r="K56" s="16">
        <f t="shared" si="10"/>
        <v>223.28974325604074</v>
      </c>
      <c r="L56" s="16">
        <v>157.48210979086301</v>
      </c>
      <c r="M56" s="16">
        <v>47.244632937258899</v>
      </c>
      <c r="N56" s="16">
        <v>0</v>
      </c>
      <c r="O56" s="16">
        <v>0</v>
      </c>
      <c r="P56" s="16">
        <v>0</v>
      </c>
      <c r="Q56" s="16">
        <v>0</v>
      </c>
      <c r="R56" s="16">
        <v>14.926586802030499</v>
      </c>
      <c r="S56" s="16">
        <v>3.63641372588833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0.28269813301493835</v>
      </c>
      <c r="E57" s="16">
        <f t="shared" si="7"/>
        <v>998.03748879593832</v>
      </c>
      <c r="F57" s="16">
        <f t="shared" si="8"/>
        <v>0</v>
      </c>
      <c r="G57" s="16">
        <v>0</v>
      </c>
      <c r="H57" s="16">
        <v>0</v>
      </c>
      <c r="I57" s="16">
        <f t="shared" si="9"/>
        <v>998.03748879593832</v>
      </c>
      <c r="J57" s="16">
        <v>152.24300676548199</v>
      </c>
      <c r="K57" s="16">
        <f t="shared" si="10"/>
        <v>845.79448203045627</v>
      </c>
      <c r="L57" s="16">
        <v>596.52314314720797</v>
      </c>
      <c r="M57" s="16">
        <v>178.95694294416199</v>
      </c>
      <c r="N57" s="16">
        <v>0</v>
      </c>
      <c r="O57" s="16">
        <v>0</v>
      </c>
      <c r="P57" s="16">
        <v>0</v>
      </c>
      <c r="Q57" s="16">
        <v>0</v>
      </c>
      <c r="R57" s="16">
        <v>56.540101522842598</v>
      </c>
      <c r="S57" s="16">
        <v>13.7742944162437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0.27365179275846069</v>
      </c>
      <c r="E58" s="16">
        <f t="shared" si="7"/>
        <v>966.10028915446958</v>
      </c>
      <c r="F58" s="16">
        <f t="shared" si="8"/>
        <v>0</v>
      </c>
      <c r="G58" s="16">
        <v>0</v>
      </c>
      <c r="H58" s="16">
        <v>0</v>
      </c>
      <c r="I58" s="16">
        <f t="shared" si="9"/>
        <v>966.10028915446958</v>
      </c>
      <c r="J58" s="16">
        <v>147.371230548987</v>
      </c>
      <c r="K58" s="16">
        <f t="shared" si="10"/>
        <v>818.72905860548258</v>
      </c>
      <c r="L58" s="16">
        <v>577.43440256649797</v>
      </c>
      <c r="M58" s="16">
        <v>173.230320769949</v>
      </c>
      <c r="N58" s="16">
        <v>0</v>
      </c>
      <c r="O58" s="16">
        <v>0</v>
      </c>
      <c r="P58" s="16">
        <v>0</v>
      </c>
      <c r="Q58" s="16">
        <v>0</v>
      </c>
      <c r="R58" s="16">
        <v>54.730818274111698</v>
      </c>
      <c r="S58" s="16">
        <v>13.333516994923899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0.15077233760796738</v>
      </c>
      <c r="E59" s="16">
        <f t="shared" si="7"/>
        <v>532.28666069116798</v>
      </c>
      <c r="F59" s="16">
        <f t="shared" si="8"/>
        <v>0</v>
      </c>
      <c r="G59" s="16">
        <v>0</v>
      </c>
      <c r="H59" s="16">
        <v>0</v>
      </c>
      <c r="I59" s="16">
        <f t="shared" si="9"/>
        <v>532.28666069116798</v>
      </c>
      <c r="J59" s="16">
        <v>81.196270274923904</v>
      </c>
      <c r="K59" s="16">
        <f t="shared" si="10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0</v>
      </c>
      <c r="E62" s="16">
        <f t="shared" si="7"/>
        <v>0</v>
      </c>
      <c r="F62" s="16">
        <f t="shared" si="8"/>
        <v>0</v>
      </c>
      <c r="G62" s="16">
        <v>0</v>
      </c>
      <c r="H62" s="16">
        <v>0</v>
      </c>
      <c r="I62" s="16">
        <f t="shared" si="9"/>
        <v>0</v>
      </c>
      <c r="J62" s="16">
        <v>0</v>
      </c>
      <c r="K62" s="16">
        <f t="shared" si="10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2.7814556346972052E-2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2.7814556346972052E-2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0.15340496321306338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4.5789503764719158E-2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183</v>
      </c>
      <c r="C69" s="15"/>
      <c r="D69" s="16">
        <f t="shared" si="6"/>
        <v>0.61379805842918811</v>
      </c>
      <c r="E69" s="16">
        <f t="shared" si="7"/>
        <v>2166.9526654784054</v>
      </c>
      <c r="F69" s="16">
        <f t="shared" si="8"/>
        <v>0</v>
      </c>
      <c r="G69" s="16">
        <v>0</v>
      </c>
      <c r="H69" s="16">
        <v>0</v>
      </c>
      <c r="I69" s="16">
        <f t="shared" si="9"/>
        <v>2166.9526654784054</v>
      </c>
      <c r="J69" s="16">
        <v>330.55210151365497</v>
      </c>
      <c r="K69" s="16">
        <f t="shared" si="10"/>
        <v>1836.4005639647503</v>
      </c>
      <c r="L69" s="16">
        <v>852.19296230010104</v>
      </c>
      <c r="M69" s="16">
        <v>255.65788869003001</v>
      </c>
      <c r="N69" s="16">
        <v>638.12760000000003</v>
      </c>
      <c r="O69" s="16">
        <v>0</v>
      </c>
      <c r="P69" s="16">
        <v>0</v>
      </c>
      <c r="Q69" s="16">
        <v>0</v>
      </c>
      <c r="R69" s="16">
        <v>39.505358619289296</v>
      </c>
      <c r="S69" s="16">
        <v>50.916754355329999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182</v>
      </c>
      <c r="C70" s="15"/>
      <c r="D70" s="16">
        <f t="shared" si="6"/>
        <v>0.11553145263935234</v>
      </c>
      <c r="E70" s="16">
        <f t="shared" si="7"/>
        <v>407.87224039796951</v>
      </c>
      <c r="F70" s="16">
        <f t="shared" si="8"/>
        <v>0</v>
      </c>
      <c r="G70" s="16">
        <v>0</v>
      </c>
      <c r="H70" s="16">
        <v>0</v>
      </c>
      <c r="I70" s="16">
        <f t="shared" si="9"/>
        <v>407.87224039796951</v>
      </c>
      <c r="J70" s="16">
        <v>62.217799382741099</v>
      </c>
      <c r="K70" s="16">
        <f t="shared" si="10"/>
        <v>345.65444101522843</v>
      </c>
      <c r="L70" s="16">
        <v>80.779175634517799</v>
      </c>
      <c r="M70" s="16">
        <v>24.233752690355299</v>
      </c>
      <c r="N70" s="16">
        <v>227.75</v>
      </c>
      <c r="O70" s="16">
        <v>0</v>
      </c>
      <c r="P70" s="16">
        <v>0</v>
      </c>
      <c r="Q70" s="16">
        <v>0</v>
      </c>
      <c r="R70" s="16">
        <v>12.047106598984801</v>
      </c>
      <c r="S70" s="16">
        <v>0.844406091370559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175</v>
      </c>
      <c r="C71" s="15"/>
      <c r="D71" s="16">
        <f t="shared" si="6"/>
        <v>2.1317723750892892</v>
      </c>
      <c r="E71" s="16">
        <f t="shared" si="7"/>
        <v>7526.0091930152266</v>
      </c>
      <c r="F71" s="16">
        <f t="shared" si="8"/>
        <v>0</v>
      </c>
      <c r="G71" s="16">
        <v>0</v>
      </c>
      <c r="H71" s="16">
        <v>0</v>
      </c>
      <c r="I71" s="16">
        <f t="shared" si="9"/>
        <v>7526.0091930152266</v>
      </c>
      <c r="J71" s="16">
        <v>1148.0353006294399</v>
      </c>
      <c r="K71" s="16">
        <f t="shared" si="10"/>
        <v>6377.9738923857867</v>
      </c>
      <c r="L71" s="16">
        <v>924.30018274111706</v>
      </c>
      <c r="M71" s="16">
        <v>277.29005482233498</v>
      </c>
      <c r="N71" s="16">
        <v>5028.875</v>
      </c>
      <c r="O71" s="16">
        <v>0</v>
      </c>
      <c r="P71" s="16">
        <v>0</v>
      </c>
      <c r="Q71" s="16">
        <v>0</v>
      </c>
      <c r="R71" s="16">
        <v>137.846700507614</v>
      </c>
      <c r="S71" s="16">
        <v>9.6619543147208002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>
      <c r="A72" s="10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6">
      <c r="A73" s="82" t="s">
        <v>71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73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</sheetData>
  <mergeCells count="22">
    <mergeCell ref="A75:R75"/>
    <mergeCell ref="A76:R76"/>
    <mergeCell ref="A8:U8"/>
    <mergeCell ref="A9:U9"/>
    <mergeCell ref="A10:U10"/>
    <mergeCell ref="A11:U11"/>
    <mergeCell ref="A15:U15"/>
    <mergeCell ref="A16:U16"/>
    <mergeCell ref="A13:U13"/>
    <mergeCell ref="K20:K21"/>
    <mergeCell ref="A74:R74"/>
    <mergeCell ref="B20:B21"/>
    <mergeCell ref="C20:C21"/>
    <mergeCell ref="D20:D21"/>
    <mergeCell ref="E20:E21"/>
    <mergeCell ref="A73:R73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4"/>
  <dimension ref="A2:Z76"/>
  <sheetViews>
    <sheetView topLeftCell="A10" zoomScaleNormal="100" workbookViewId="0">
      <selection activeCell="H28" sqref="H28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188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187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SUM(D24:D71)+D23</f>
        <v>10.093363305143257</v>
      </c>
      <c r="E22" s="12">
        <f t="shared" si="0"/>
        <v>58525.357788542664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58525.357788542664</v>
      </c>
      <c r="J22" s="12">
        <f t="shared" si="0"/>
        <v>8742.6232152144348</v>
      </c>
      <c r="K22" s="12">
        <f t="shared" si="0"/>
        <v>49782.73457332822</v>
      </c>
      <c r="L22" s="12">
        <f t="shared" si="0"/>
        <v>33269.267695595205</v>
      </c>
      <c r="M22" s="12">
        <f t="shared" si="0"/>
        <v>9980.780308678557</v>
      </c>
      <c r="N22" s="12">
        <f t="shared" si="0"/>
        <v>2264.2835999999998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2322.937514942807</v>
      </c>
      <c r="S22" s="12">
        <f t="shared" si="0"/>
        <v>740.54273419695426</v>
      </c>
      <c r="T22" s="12">
        <f t="shared" si="0"/>
        <v>1204.9227199147099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E23/483.2/12</f>
        <v>2.5342945672444448</v>
      </c>
      <c r="E23" s="16">
        <f t="shared" ref="E23:E54" si="2">F23+I23</f>
        <v>14694.853618710187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14694.853618710187</v>
      </c>
      <c r="J23" s="16">
        <v>2220.7026175795199</v>
      </c>
      <c r="K23" s="16">
        <f t="shared" ref="K23:K54" si="5">SUM(L23:U23)</f>
        <v>12474.151001130667</v>
      </c>
      <c r="L23" s="16">
        <v>9192.7787212799994</v>
      </c>
      <c r="M23" s="16">
        <v>2757.8336163839999</v>
      </c>
      <c r="N23" s="16">
        <v>0</v>
      </c>
      <c r="O23" s="16">
        <v>0</v>
      </c>
      <c r="P23" s="16">
        <v>0</v>
      </c>
      <c r="Q23" s="16">
        <v>0</v>
      </c>
      <c r="R23" s="16">
        <v>386.62442666666698</v>
      </c>
      <c r="S23" s="16">
        <v>7.6828799999999999</v>
      </c>
      <c r="T23" s="16">
        <v>129.23135679999999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4.1807947019867543E-2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2.1085056632433527E-2</v>
      </c>
      <c r="E26" s="16">
        <f t="shared" si="2"/>
        <v>122.25959237750257</v>
      </c>
      <c r="F26" s="16">
        <f t="shared" si="3"/>
        <v>0</v>
      </c>
      <c r="G26" s="16">
        <v>0</v>
      </c>
      <c r="H26" s="16">
        <v>0</v>
      </c>
      <c r="I26" s="16">
        <f t="shared" si="4"/>
        <v>122.25959237750257</v>
      </c>
      <c r="J26" s="16">
        <v>18.6497683287716</v>
      </c>
      <c r="K26" s="16">
        <f t="shared" si="5"/>
        <v>103.60982404873097</v>
      </c>
      <c r="L26" s="16">
        <v>73.074085035533002</v>
      </c>
      <c r="M26" s="16">
        <v>21.922225510659899</v>
      </c>
      <c r="N26" s="16">
        <v>0</v>
      </c>
      <c r="O26" s="16">
        <v>0</v>
      </c>
      <c r="P26" s="16">
        <v>0</v>
      </c>
      <c r="Q26" s="16">
        <v>0</v>
      </c>
      <c r="R26" s="16">
        <v>6.9261624365482204</v>
      </c>
      <c r="S26" s="16">
        <v>1.6873510659898501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2.2769540009636841E-2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5.1873011033045389E-2</v>
      </c>
      <c r="E28" s="16">
        <f t="shared" si="2"/>
        <v>300.78046717401037</v>
      </c>
      <c r="F28" s="16">
        <f t="shared" si="3"/>
        <v>0</v>
      </c>
      <c r="G28" s="16">
        <v>0</v>
      </c>
      <c r="H28" s="16">
        <v>0</v>
      </c>
      <c r="I28" s="16">
        <f t="shared" si="4"/>
        <v>300.78046717401037</v>
      </c>
      <c r="J28" s="16">
        <v>45.881766179086299</v>
      </c>
      <c r="K28" s="16">
        <f t="shared" si="5"/>
        <v>254.89870099492404</v>
      </c>
      <c r="L28" s="16">
        <v>183.92796913705601</v>
      </c>
      <c r="M28" s="16">
        <v>55.1783907411168</v>
      </c>
      <c r="N28" s="16">
        <v>0</v>
      </c>
      <c r="O28" s="16">
        <v>0</v>
      </c>
      <c r="P28" s="16">
        <v>0</v>
      </c>
      <c r="Q28" s="16">
        <v>0</v>
      </c>
      <c r="R28" s="16">
        <v>12.437116751269</v>
      </c>
      <c r="S28" s="16">
        <v>3.35522436548223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0.24899045295861755</v>
      </c>
      <c r="E29" s="16">
        <f t="shared" si="2"/>
        <v>1443.746242435248</v>
      </c>
      <c r="F29" s="16">
        <f t="shared" si="3"/>
        <v>0</v>
      </c>
      <c r="G29" s="16">
        <v>0</v>
      </c>
      <c r="H29" s="16">
        <v>0</v>
      </c>
      <c r="I29" s="16">
        <f t="shared" si="4"/>
        <v>1443.746242435248</v>
      </c>
      <c r="J29" s="16">
        <v>220.23247765961401</v>
      </c>
      <c r="K29" s="16">
        <f t="shared" si="5"/>
        <v>1223.5137647756339</v>
      </c>
      <c r="L29" s="16">
        <v>882.85425185786801</v>
      </c>
      <c r="M29" s="16">
        <v>264.85627555735999</v>
      </c>
      <c r="N29" s="16">
        <v>0</v>
      </c>
      <c r="O29" s="16">
        <v>0</v>
      </c>
      <c r="P29" s="16">
        <v>0</v>
      </c>
      <c r="Q29" s="16">
        <v>0</v>
      </c>
      <c r="R29" s="16">
        <v>59.698160406091297</v>
      </c>
      <c r="S29" s="16">
        <v>16.105076954314701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0.85623230485037061</v>
      </c>
      <c r="E30" s="16">
        <f t="shared" si="2"/>
        <v>4964.7773964443886</v>
      </c>
      <c r="F30" s="16">
        <f t="shared" si="3"/>
        <v>0</v>
      </c>
      <c r="G30" s="16">
        <v>0</v>
      </c>
      <c r="H30" s="16">
        <v>0</v>
      </c>
      <c r="I30" s="16">
        <f t="shared" si="4"/>
        <v>4964.7773964443886</v>
      </c>
      <c r="J30" s="16">
        <v>757.338924881347</v>
      </c>
      <c r="K30" s="16">
        <f t="shared" si="5"/>
        <v>4207.4384715630413</v>
      </c>
      <c r="L30" s="16">
        <v>2834.67797623553</v>
      </c>
      <c r="M30" s="16">
        <v>850.40339287066001</v>
      </c>
      <c r="N30" s="16">
        <v>0</v>
      </c>
      <c r="O30" s="16">
        <v>0</v>
      </c>
      <c r="P30" s="16">
        <v>0</v>
      </c>
      <c r="Q30" s="16">
        <v>0</v>
      </c>
      <c r="R30" s="16">
        <v>450.57685961421203</v>
      </c>
      <c r="S30" s="16">
        <v>71.780242842639396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</v>
      </c>
      <c r="E31" s="16">
        <f t="shared" si="2"/>
        <v>0</v>
      </c>
      <c r="F31" s="16">
        <f t="shared" si="3"/>
        <v>0</v>
      </c>
      <c r="G31" s="16">
        <v>0</v>
      </c>
      <c r="H31" s="16">
        <v>0</v>
      </c>
      <c r="I31" s="16">
        <f t="shared" si="4"/>
        <v>0</v>
      </c>
      <c r="J31" s="16">
        <v>0</v>
      </c>
      <c r="K31" s="16">
        <f t="shared" si="5"/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</v>
      </c>
      <c r="E32" s="16">
        <f t="shared" si="2"/>
        <v>0</v>
      </c>
      <c r="F32" s="16">
        <f t="shared" si="3"/>
        <v>0</v>
      </c>
      <c r="G32" s="16">
        <v>0</v>
      </c>
      <c r="H32" s="16">
        <v>0</v>
      </c>
      <c r="I32" s="16">
        <f t="shared" si="4"/>
        <v>0</v>
      </c>
      <c r="J32" s="16">
        <v>0</v>
      </c>
      <c r="K32" s="16">
        <f t="shared" si="5"/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0.21262441222308129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1.063122061115406E-2</v>
      </c>
      <c r="E34" s="16">
        <f t="shared" si="2"/>
        <v>61.644069591715692</v>
      </c>
      <c r="F34" s="16">
        <f t="shared" si="3"/>
        <v>0</v>
      </c>
      <c r="G34" s="16">
        <v>0</v>
      </c>
      <c r="H34" s="16">
        <v>0</v>
      </c>
      <c r="I34" s="16">
        <f t="shared" si="4"/>
        <v>61.644069591715692</v>
      </c>
      <c r="J34" s="16">
        <v>9.4033326495837493</v>
      </c>
      <c r="K34" s="16">
        <f t="shared" si="5"/>
        <v>52.240736942131946</v>
      </c>
      <c r="L34" s="16">
        <v>35.791388588832497</v>
      </c>
      <c r="M34" s="16">
        <v>10.7374165766497</v>
      </c>
      <c r="N34" s="16">
        <v>0</v>
      </c>
      <c r="O34" s="16">
        <v>0</v>
      </c>
      <c r="P34" s="16">
        <v>0</v>
      </c>
      <c r="Q34" s="16">
        <v>0</v>
      </c>
      <c r="R34" s="16">
        <v>5.3377949238578699</v>
      </c>
      <c r="S34" s="16">
        <v>0.37413685279187903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0.83498112212996256</v>
      </c>
      <c r="E36" s="16">
        <f t="shared" si="2"/>
        <v>4841.5545385583746</v>
      </c>
      <c r="F36" s="16">
        <f t="shared" si="3"/>
        <v>0</v>
      </c>
      <c r="G36" s="16">
        <v>0</v>
      </c>
      <c r="H36" s="16">
        <v>0</v>
      </c>
      <c r="I36" s="16">
        <f t="shared" si="4"/>
        <v>4841.5545385583746</v>
      </c>
      <c r="J36" s="16">
        <v>738.54221774619305</v>
      </c>
      <c r="K36" s="16">
        <f t="shared" si="5"/>
        <v>4103.0123208121813</v>
      </c>
      <c r="L36" s="16">
        <v>2982.6157157360399</v>
      </c>
      <c r="M36" s="16">
        <v>894.78471472081196</v>
      </c>
      <c r="N36" s="16">
        <v>0</v>
      </c>
      <c r="O36" s="16">
        <v>0</v>
      </c>
      <c r="P36" s="16">
        <v>0</v>
      </c>
      <c r="Q36" s="16">
        <v>0</v>
      </c>
      <c r="R36" s="16">
        <v>113.387208121827</v>
      </c>
      <c r="S36" s="16">
        <v>112.224682233503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</v>
      </c>
      <c r="E39" s="16">
        <f t="shared" si="2"/>
        <v>0</v>
      </c>
      <c r="F39" s="16">
        <f t="shared" si="3"/>
        <v>0</v>
      </c>
      <c r="G39" s="16">
        <v>0</v>
      </c>
      <c r="H39" s="16">
        <v>0</v>
      </c>
      <c r="I39" s="16">
        <f t="shared" si="4"/>
        <v>0</v>
      </c>
      <c r="J39" s="16">
        <v>0</v>
      </c>
      <c r="K39" s="16">
        <f t="shared" si="5"/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0.36182515292298284</v>
      </c>
      <c r="E40" s="16">
        <f t="shared" si="2"/>
        <v>2098.0069667086236</v>
      </c>
      <c r="F40" s="16">
        <f t="shared" si="3"/>
        <v>0</v>
      </c>
      <c r="G40" s="16">
        <v>0</v>
      </c>
      <c r="H40" s="16">
        <v>0</v>
      </c>
      <c r="I40" s="16">
        <f t="shared" si="4"/>
        <v>2098.0069667086236</v>
      </c>
      <c r="J40" s="16">
        <v>320.03496102334901</v>
      </c>
      <c r="K40" s="16">
        <f t="shared" si="5"/>
        <v>1777.9720056852748</v>
      </c>
      <c r="L40" s="16">
        <v>1292.46681015228</v>
      </c>
      <c r="M40" s="16">
        <v>387.74004304568501</v>
      </c>
      <c r="N40" s="16">
        <v>0</v>
      </c>
      <c r="O40" s="16">
        <v>0</v>
      </c>
      <c r="P40" s="16">
        <v>0</v>
      </c>
      <c r="Q40" s="16">
        <v>0</v>
      </c>
      <c r="R40" s="16">
        <v>49.134456852791899</v>
      </c>
      <c r="S40" s="16">
        <v>48.630695634517799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0.50098867327797669</v>
      </c>
      <c r="E41" s="16">
        <f t="shared" si="2"/>
        <v>2904.9327231350198</v>
      </c>
      <c r="F41" s="16">
        <f t="shared" si="3"/>
        <v>0</v>
      </c>
      <c r="G41" s="16">
        <v>0</v>
      </c>
      <c r="H41" s="16">
        <v>0</v>
      </c>
      <c r="I41" s="16">
        <f t="shared" si="4"/>
        <v>2904.9327231350198</v>
      </c>
      <c r="J41" s="16">
        <v>443.12533064771497</v>
      </c>
      <c r="K41" s="16">
        <f t="shared" si="5"/>
        <v>2461.8073924873047</v>
      </c>
      <c r="L41" s="16">
        <v>1789.5694294416201</v>
      </c>
      <c r="M41" s="16">
        <v>536.87082883248695</v>
      </c>
      <c r="N41" s="16">
        <v>0</v>
      </c>
      <c r="O41" s="16">
        <v>0</v>
      </c>
      <c r="P41" s="16">
        <v>0</v>
      </c>
      <c r="Q41" s="16">
        <v>0</v>
      </c>
      <c r="R41" s="16">
        <v>68.0323248730964</v>
      </c>
      <c r="S41" s="16">
        <v>67.334809340101501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</v>
      </c>
      <c r="E45" s="16">
        <f t="shared" si="2"/>
        <v>0</v>
      </c>
      <c r="F45" s="16">
        <f t="shared" si="3"/>
        <v>0</v>
      </c>
      <c r="G45" s="16">
        <v>0</v>
      </c>
      <c r="H45" s="16">
        <v>0</v>
      </c>
      <c r="I45" s="16">
        <f t="shared" si="4"/>
        <v>0</v>
      </c>
      <c r="J45" s="16">
        <v>0</v>
      </c>
      <c r="K45" s="16">
        <f t="shared" si="5"/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4.1749056106498122E-2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6.4942976165663691E-2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8.3498112212996259E-2</v>
      </c>
      <c r="E48" s="16">
        <f t="shared" si="2"/>
        <v>484.15545385583749</v>
      </c>
      <c r="F48" s="16">
        <f t="shared" si="3"/>
        <v>0</v>
      </c>
      <c r="G48" s="16">
        <v>0</v>
      </c>
      <c r="H48" s="16">
        <v>0</v>
      </c>
      <c r="I48" s="16">
        <f t="shared" si="4"/>
        <v>484.15545385583749</v>
      </c>
      <c r="J48" s="16">
        <v>73.854221774619305</v>
      </c>
      <c r="K48" s="16">
        <f t="shared" si="5"/>
        <v>410.30123208121819</v>
      </c>
      <c r="L48" s="16">
        <v>298.26157157360399</v>
      </c>
      <c r="M48" s="16">
        <v>89.478471472081196</v>
      </c>
      <c r="N48" s="16">
        <v>0</v>
      </c>
      <c r="O48" s="16">
        <v>0</v>
      </c>
      <c r="P48" s="16">
        <v>0</v>
      </c>
      <c r="Q48" s="16">
        <v>0</v>
      </c>
      <c r="R48" s="16">
        <v>11.3387208121827</v>
      </c>
      <c r="S48" s="16">
        <v>11.222468223350299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0.12524716831949442</v>
      </c>
      <c r="E49" s="16">
        <f t="shared" si="2"/>
        <v>726.23318078375644</v>
      </c>
      <c r="F49" s="16">
        <f t="shared" si="3"/>
        <v>0</v>
      </c>
      <c r="G49" s="16">
        <v>0</v>
      </c>
      <c r="H49" s="16">
        <v>0</v>
      </c>
      <c r="I49" s="16">
        <f t="shared" si="4"/>
        <v>726.23318078375644</v>
      </c>
      <c r="J49" s="16">
        <v>110.781332661929</v>
      </c>
      <c r="K49" s="16">
        <f t="shared" si="5"/>
        <v>615.45184812182742</v>
      </c>
      <c r="L49" s="16">
        <v>447.39235736040598</v>
      </c>
      <c r="M49" s="16">
        <v>134.21770720812199</v>
      </c>
      <c r="N49" s="16">
        <v>0</v>
      </c>
      <c r="O49" s="16">
        <v>0</v>
      </c>
      <c r="P49" s="16">
        <v>0</v>
      </c>
      <c r="Q49" s="16">
        <v>0</v>
      </c>
      <c r="R49" s="16">
        <v>17.0080812182741</v>
      </c>
      <c r="S49" s="16">
        <v>16.8337023350254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6.9388672938044141E-2</v>
      </c>
      <c r="E50" s="16">
        <f t="shared" si="2"/>
        <v>402.34328116395517</v>
      </c>
      <c r="F50" s="16">
        <f t="shared" si="3"/>
        <v>0</v>
      </c>
      <c r="G50" s="16">
        <v>0</v>
      </c>
      <c r="H50" s="16">
        <v>0</v>
      </c>
      <c r="I50" s="16">
        <f t="shared" si="4"/>
        <v>402.34328116395517</v>
      </c>
      <c r="J50" s="16">
        <v>61.374398821620296</v>
      </c>
      <c r="K50" s="16">
        <f t="shared" si="5"/>
        <v>340.96888234233489</v>
      </c>
      <c r="L50" s="16">
        <v>246.960581262944</v>
      </c>
      <c r="M50" s="16">
        <v>74.088174378883295</v>
      </c>
      <c r="N50" s="16">
        <v>0</v>
      </c>
      <c r="O50" s="16">
        <v>0</v>
      </c>
      <c r="P50" s="16">
        <v>0</v>
      </c>
      <c r="Q50" s="16">
        <v>0</v>
      </c>
      <c r="R50" s="16">
        <v>13.5409705583756</v>
      </c>
      <c r="S50" s="16">
        <v>6.37915614213198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4.3367920586277597E-3</v>
      </c>
      <c r="E51" s="16">
        <f t="shared" si="2"/>
        <v>25.146455072747202</v>
      </c>
      <c r="F51" s="16">
        <f t="shared" si="3"/>
        <v>0</v>
      </c>
      <c r="G51" s="16">
        <v>0</v>
      </c>
      <c r="H51" s="16">
        <v>0</v>
      </c>
      <c r="I51" s="16">
        <f t="shared" si="4"/>
        <v>25.146455072747202</v>
      </c>
      <c r="J51" s="16">
        <v>3.8358999263512699</v>
      </c>
      <c r="K51" s="16">
        <f t="shared" si="5"/>
        <v>21.310555146395931</v>
      </c>
      <c r="L51" s="16">
        <v>15.435036328934</v>
      </c>
      <c r="M51" s="16">
        <v>4.6305108986801997</v>
      </c>
      <c r="N51" s="16">
        <v>0</v>
      </c>
      <c r="O51" s="16">
        <v>0</v>
      </c>
      <c r="P51" s="16">
        <v>0</v>
      </c>
      <c r="Q51" s="16">
        <v>0</v>
      </c>
      <c r="R51" s="16">
        <v>0.84631065989847998</v>
      </c>
      <c r="S51" s="16">
        <v>0.39869725888325003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0.1855152047314276</v>
      </c>
      <c r="E52" s="16">
        <f t="shared" si="2"/>
        <v>1075.6913631147099</v>
      </c>
      <c r="F52" s="16">
        <f t="shared" si="3"/>
        <v>0</v>
      </c>
      <c r="G52" s="16">
        <v>0</v>
      </c>
      <c r="H52" s="16">
        <v>0</v>
      </c>
      <c r="I52" s="16">
        <f t="shared" si="4"/>
        <v>1075.6913631147099</v>
      </c>
      <c r="J52" s="16">
        <v>0</v>
      </c>
      <c r="K52" s="16">
        <f t="shared" si="5"/>
        <v>1075.6913631147099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1075.6913631147099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0.12108846808911827</v>
      </c>
      <c r="E53" s="16">
        <f t="shared" si="2"/>
        <v>702.11937336794335</v>
      </c>
      <c r="F53" s="16">
        <f t="shared" si="3"/>
        <v>0</v>
      </c>
      <c r="G53" s="16">
        <v>0</v>
      </c>
      <c r="H53" s="16">
        <v>0</v>
      </c>
      <c r="I53" s="16">
        <f t="shared" si="4"/>
        <v>702.11937336794335</v>
      </c>
      <c r="J53" s="16">
        <v>107.102955259517</v>
      </c>
      <c r="K53" s="16">
        <f t="shared" si="5"/>
        <v>595.01641810842636</v>
      </c>
      <c r="L53" s="16">
        <v>419.65403120406103</v>
      </c>
      <c r="M53" s="16">
        <v>125.896209361218</v>
      </c>
      <c r="N53" s="16">
        <v>0</v>
      </c>
      <c r="O53" s="16">
        <v>0</v>
      </c>
      <c r="P53" s="16">
        <v>0</v>
      </c>
      <c r="Q53" s="16">
        <v>0</v>
      </c>
      <c r="R53" s="16">
        <v>39.775961421319799</v>
      </c>
      <c r="S53" s="16">
        <v>9.6902161218274099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2.0912933721148348</v>
      </c>
      <c r="E54" s="16">
        <f t="shared" si="2"/>
        <v>12126.155488870658</v>
      </c>
      <c r="F54" s="16">
        <f t="shared" si="3"/>
        <v>0</v>
      </c>
      <c r="G54" s="16">
        <v>0</v>
      </c>
      <c r="H54" s="16">
        <v>0</v>
      </c>
      <c r="I54" s="16">
        <f t="shared" si="4"/>
        <v>12126.155488870658</v>
      </c>
      <c r="J54" s="16">
        <v>1849.7525322006099</v>
      </c>
      <c r="K54" s="16">
        <f t="shared" si="5"/>
        <v>10276.402956670048</v>
      </c>
      <c r="L54" s="16">
        <v>7247.7561892385802</v>
      </c>
      <c r="M54" s="16">
        <v>2174.32685677157</v>
      </c>
      <c r="N54" s="16">
        <v>0</v>
      </c>
      <c r="O54" s="16">
        <v>0</v>
      </c>
      <c r="P54" s="16">
        <v>0</v>
      </c>
      <c r="Q54" s="16">
        <v>0</v>
      </c>
      <c r="R54" s="16">
        <v>686.96223350253797</v>
      </c>
      <c r="S54" s="16">
        <v>167.35767715736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E55/483.2/12</f>
        <v>9.1655450259353802E-2</v>
      </c>
      <c r="E55" s="16">
        <f t="shared" ref="E55:E86" si="7">F55+I55</f>
        <v>531.45496278383712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531.45496278383712</v>
      </c>
      <c r="J55" s="16">
        <v>81.069401102619196</v>
      </c>
      <c r="K55" s="16">
        <f t="shared" ref="K55:K86" si="10">SUM(L55:U55)</f>
        <v>450.38556168121795</v>
      </c>
      <c r="L55" s="16">
        <v>317.64857372588801</v>
      </c>
      <c r="M55" s="16">
        <v>95.294572117766506</v>
      </c>
      <c r="N55" s="16">
        <v>0</v>
      </c>
      <c r="O55" s="16">
        <v>0</v>
      </c>
      <c r="P55" s="16">
        <v>0</v>
      </c>
      <c r="Q55" s="16">
        <v>0</v>
      </c>
      <c r="R55" s="16">
        <v>30.107604060913701</v>
      </c>
      <c r="S55" s="16">
        <v>7.33481177664975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9.5424942016499134E-2</v>
      </c>
      <c r="E56" s="16">
        <f t="shared" si="7"/>
        <v>553.31198378846852</v>
      </c>
      <c r="F56" s="16">
        <f t="shared" si="8"/>
        <v>0</v>
      </c>
      <c r="G56" s="16">
        <v>0</v>
      </c>
      <c r="H56" s="16">
        <v>0</v>
      </c>
      <c r="I56" s="16">
        <f t="shared" si="9"/>
        <v>553.31198378846852</v>
      </c>
      <c r="J56" s="16">
        <v>84.403522950783298</v>
      </c>
      <c r="K56" s="16">
        <f t="shared" si="10"/>
        <v>468.9084608376852</v>
      </c>
      <c r="L56" s="16">
        <v>330.71243056081198</v>
      </c>
      <c r="M56" s="16">
        <v>99.213729168243702</v>
      </c>
      <c r="N56" s="16">
        <v>0</v>
      </c>
      <c r="O56" s="16">
        <v>0</v>
      </c>
      <c r="P56" s="16">
        <v>0</v>
      </c>
      <c r="Q56" s="16">
        <v>0</v>
      </c>
      <c r="R56" s="16">
        <v>31.345832284263999</v>
      </c>
      <c r="S56" s="16">
        <v>7.6364688243654903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0.15491062015665436</v>
      </c>
      <c r="E57" s="16">
        <f t="shared" si="7"/>
        <v>898.23373991634458</v>
      </c>
      <c r="F57" s="16">
        <f t="shared" si="8"/>
        <v>0</v>
      </c>
      <c r="G57" s="16">
        <v>0</v>
      </c>
      <c r="H57" s="16">
        <v>0</v>
      </c>
      <c r="I57" s="16">
        <f t="shared" si="9"/>
        <v>898.23373991634458</v>
      </c>
      <c r="J57" s="16">
        <v>137.01870608893401</v>
      </c>
      <c r="K57" s="16">
        <f t="shared" si="10"/>
        <v>761.21503382741059</v>
      </c>
      <c r="L57" s="16">
        <v>536.87082883248695</v>
      </c>
      <c r="M57" s="16">
        <v>161.06124864974601</v>
      </c>
      <c r="N57" s="16">
        <v>0</v>
      </c>
      <c r="O57" s="16">
        <v>0</v>
      </c>
      <c r="P57" s="16">
        <v>0</v>
      </c>
      <c r="Q57" s="16">
        <v>0</v>
      </c>
      <c r="R57" s="16">
        <v>50.886091370558397</v>
      </c>
      <c r="S57" s="16">
        <v>12.3968649746193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6.2480616796517396E-2</v>
      </c>
      <c r="E58" s="16">
        <f t="shared" si="7"/>
        <v>362.28760843292645</v>
      </c>
      <c r="F58" s="16">
        <f t="shared" si="8"/>
        <v>0</v>
      </c>
      <c r="G58" s="16">
        <v>0</v>
      </c>
      <c r="H58" s="16">
        <v>0</v>
      </c>
      <c r="I58" s="16">
        <f t="shared" si="9"/>
        <v>362.28760843292645</v>
      </c>
      <c r="J58" s="16">
        <v>55.264211455870097</v>
      </c>
      <c r="K58" s="16">
        <f t="shared" si="10"/>
        <v>307.02339697705634</v>
      </c>
      <c r="L58" s="16">
        <v>216.53790096243699</v>
      </c>
      <c r="M58" s="16">
        <v>64.961370288731004</v>
      </c>
      <c r="N58" s="16">
        <v>0</v>
      </c>
      <c r="O58" s="16">
        <v>0</v>
      </c>
      <c r="P58" s="16">
        <v>0</v>
      </c>
      <c r="Q58" s="16">
        <v>0</v>
      </c>
      <c r="R58" s="16">
        <v>20.524056852791901</v>
      </c>
      <c r="S58" s="16">
        <v>5.00006887309645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9.1798886018758283E-2</v>
      </c>
      <c r="E59" s="16">
        <f t="shared" si="7"/>
        <v>532.28666069116798</v>
      </c>
      <c r="F59" s="16">
        <f t="shared" si="8"/>
        <v>0</v>
      </c>
      <c r="G59" s="16">
        <v>0</v>
      </c>
      <c r="H59" s="16">
        <v>0</v>
      </c>
      <c r="I59" s="16">
        <f t="shared" si="9"/>
        <v>532.28666069116798</v>
      </c>
      <c r="J59" s="16">
        <v>81.196270274923904</v>
      </c>
      <c r="K59" s="16">
        <f t="shared" si="10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0</v>
      </c>
      <c r="E62" s="16">
        <f t="shared" si="7"/>
        <v>0</v>
      </c>
      <c r="F62" s="16">
        <f t="shared" si="8"/>
        <v>0</v>
      </c>
      <c r="G62" s="16">
        <v>0</v>
      </c>
      <c r="H62" s="16">
        <v>0</v>
      </c>
      <c r="I62" s="16">
        <f t="shared" si="9"/>
        <v>0</v>
      </c>
      <c r="J62" s="16">
        <v>0</v>
      </c>
      <c r="K62" s="16">
        <f t="shared" si="10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1.6935104464567835E-2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1.6935104464567835E-2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9.3401780168218637E-2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2.7879288095158064E-2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22.5">
      <c r="A69" s="14" t="s">
        <v>121</v>
      </c>
      <c r="B69" s="15" t="s">
        <v>152</v>
      </c>
      <c r="C69" s="15"/>
      <c r="D69" s="16">
        <f t="shared" si="6"/>
        <v>0.43700420779806409</v>
      </c>
      <c r="E69" s="16">
        <f t="shared" si="7"/>
        <v>2533.9251984962948</v>
      </c>
      <c r="F69" s="16">
        <f t="shared" si="8"/>
        <v>0</v>
      </c>
      <c r="G69" s="16">
        <v>0</v>
      </c>
      <c r="H69" s="16">
        <v>0</v>
      </c>
      <c r="I69" s="16">
        <f t="shared" si="9"/>
        <v>2533.9251984962948</v>
      </c>
      <c r="J69" s="16">
        <v>386.53096248248602</v>
      </c>
      <c r="K69" s="16">
        <f t="shared" si="10"/>
        <v>2147.3942360138089</v>
      </c>
      <c r="L69" s="16">
        <v>1331.4396555045701</v>
      </c>
      <c r="M69" s="16">
        <v>399.43189665137101</v>
      </c>
      <c r="N69" s="16">
        <v>275.25</v>
      </c>
      <c r="O69" s="16">
        <v>0</v>
      </c>
      <c r="P69" s="16">
        <v>0</v>
      </c>
      <c r="Q69" s="16">
        <v>0</v>
      </c>
      <c r="R69" s="16">
        <v>61.721937868020198</v>
      </c>
      <c r="S69" s="16">
        <v>79.550745989847599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150</v>
      </c>
      <c r="C70" s="15"/>
      <c r="D70" s="16">
        <f t="shared" si="6"/>
        <v>0.28250202714637301</v>
      </c>
      <c r="E70" s="16">
        <f t="shared" si="7"/>
        <v>1638.0597542055293</v>
      </c>
      <c r="F70" s="16">
        <f t="shared" si="8"/>
        <v>0</v>
      </c>
      <c r="G70" s="16">
        <v>0</v>
      </c>
      <c r="H70" s="16">
        <v>0</v>
      </c>
      <c r="I70" s="16">
        <f t="shared" si="9"/>
        <v>1638.0597542055293</v>
      </c>
      <c r="J70" s="16">
        <v>249.87352182796201</v>
      </c>
      <c r="K70" s="16">
        <f t="shared" si="10"/>
        <v>1388.1862323775674</v>
      </c>
      <c r="L70" s="16">
        <v>408.30816102140102</v>
      </c>
      <c r="M70" s="16">
        <v>122.49244830642</v>
      </c>
      <c r="N70" s="16">
        <v>814.06200000000001</v>
      </c>
      <c r="O70" s="16">
        <v>0</v>
      </c>
      <c r="P70" s="16">
        <v>0</v>
      </c>
      <c r="Q70" s="16">
        <v>0</v>
      </c>
      <c r="R70" s="16">
        <v>18.9280609461929</v>
      </c>
      <c r="S70" s="16">
        <v>24.395562103553299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186</v>
      </c>
      <c r="C71" s="15"/>
      <c r="D71" s="16">
        <f t="shared" si="6"/>
        <v>0.23727199410824631</v>
      </c>
      <c r="E71" s="16">
        <f t="shared" si="7"/>
        <v>1375.7979306372554</v>
      </c>
      <c r="F71" s="16">
        <f t="shared" si="8"/>
        <v>0</v>
      </c>
      <c r="G71" s="16">
        <v>0</v>
      </c>
      <c r="H71" s="16">
        <v>0</v>
      </c>
      <c r="I71" s="16">
        <f t="shared" si="9"/>
        <v>1375.7979306372554</v>
      </c>
      <c r="J71" s="16">
        <v>209.867480944666</v>
      </c>
      <c r="K71" s="16">
        <f t="shared" si="10"/>
        <v>1165.9304496925893</v>
      </c>
      <c r="L71" s="16">
        <v>425.91752420710702</v>
      </c>
      <c r="M71" s="16">
        <v>127.775257262132</v>
      </c>
      <c r="N71" s="16">
        <v>567.04560000000004</v>
      </c>
      <c r="O71" s="16">
        <v>0</v>
      </c>
      <c r="P71" s="16">
        <v>0</v>
      </c>
      <c r="Q71" s="16">
        <v>0</v>
      </c>
      <c r="R71" s="16">
        <v>19.744383350253798</v>
      </c>
      <c r="S71" s="16">
        <v>25.447684873096399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>
      <c r="A72" s="10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6">
      <c r="A73" s="82" t="s">
        <v>71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73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</sheetData>
  <mergeCells count="22">
    <mergeCell ref="A75:R75"/>
    <mergeCell ref="A76:R76"/>
    <mergeCell ref="A8:U8"/>
    <mergeCell ref="A9:U9"/>
    <mergeCell ref="A10:U10"/>
    <mergeCell ref="A11:U11"/>
    <mergeCell ref="A15:U15"/>
    <mergeCell ref="A16:U16"/>
    <mergeCell ref="A13:U13"/>
    <mergeCell ref="K20:K21"/>
    <mergeCell ref="A74:R74"/>
    <mergeCell ref="B20:B21"/>
    <mergeCell ref="C20:C21"/>
    <mergeCell ref="D20:D21"/>
    <mergeCell ref="E20:E21"/>
    <mergeCell ref="A73:R73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2:Z75"/>
  <sheetViews>
    <sheetView topLeftCell="A16" zoomScaleNormal="100" workbookViewId="0">
      <selection activeCell="H78" sqref="H78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192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191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SUM(D24:D70)+D23</f>
        <v>17.482659280811319</v>
      </c>
      <c r="E22" s="12">
        <f t="shared" si="0"/>
        <v>80434.218819156697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80434.218819156697</v>
      </c>
      <c r="J22" s="12">
        <f t="shared" si="0"/>
        <v>12122.857290299235</v>
      </c>
      <c r="K22" s="12">
        <f t="shared" si="0"/>
        <v>68311.361528857466</v>
      </c>
      <c r="L22" s="12">
        <f t="shared" si="0"/>
        <v>40857.149543800217</v>
      </c>
      <c r="M22" s="12">
        <f t="shared" si="0"/>
        <v>12257.144863140058</v>
      </c>
      <c r="N22" s="12">
        <f t="shared" si="0"/>
        <v>8607.9259999999995</v>
      </c>
      <c r="O22" s="12">
        <f t="shared" si="0"/>
        <v>1339.8</v>
      </c>
      <c r="P22" s="12">
        <f t="shared" si="0"/>
        <v>0</v>
      </c>
      <c r="Q22" s="12">
        <f t="shared" si="0"/>
        <v>0</v>
      </c>
      <c r="R22" s="12">
        <f t="shared" si="0"/>
        <v>3297.438373035533</v>
      </c>
      <c r="S22" s="12">
        <f t="shared" si="0"/>
        <v>995.84444835330078</v>
      </c>
      <c r="T22" s="12">
        <f t="shared" si="0"/>
        <v>956.05830052835699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70" si="1">E23/383.4/12</f>
        <v>2.534294567244447</v>
      </c>
      <c r="E23" s="16">
        <f t="shared" ref="E23:E70" si="2">F23+I23</f>
        <v>11659.782444978251</v>
      </c>
      <c r="F23" s="16">
        <f t="shared" ref="F23:F70" si="3">SUM(G23:H23)</f>
        <v>0</v>
      </c>
      <c r="G23" s="16">
        <v>0</v>
      </c>
      <c r="H23" s="16">
        <v>0</v>
      </c>
      <c r="I23" s="16">
        <f t="shared" ref="I23:I70" si="4">SUM(J23:K23)</f>
        <v>11659.782444978251</v>
      </c>
      <c r="J23" s="16">
        <v>1762.03928721024</v>
      </c>
      <c r="K23" s="16">
        <f t="shared" ref="K23:K70" si="5">SUM(L23:U23)</f>
        <v>9897.7431577680109</v>
      </c>
      <c r="L23" s="16">
        <v>7294.10463936001</v>
      </c>
      <c r="M23" s="16">
        <v>2188.2313918079999</v>
      </c>
      <c r="N23" s="16">
        <v>0</v>
      </c>
      <c r="O23" s="16">
        <v>0</v>
      </c>
      <c r="P23" s="16">
        <v>0</v>
      </c>
      <c r="Q23" s="16">
        <v>0</v>
      </c>
      <c r="R23" s="16">
        <v>306.77112000000102</v>
      </c>
      <c r="S23" s="16">
        <v>6.0960599999999996</v>
      </c>
      <c r="T23" s="16">
        <v>102.53994659999999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5.2690662493479395E-2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0.1062942030755543</v>
      </c>
      <c r="E26" s="16">
        <f t="shared" si="2"/>
        <v>489.03836951001017</v>
      </c>
      <c r="F26" s="16">
        <f t="shared" si="3"/>
        <v>0</v>
      </c>
      <c r="G26" s="16">
        <v>0</v>
      </c>
      <c r="H26" s="16">
        <v>0</v>
      </c>
      <c r="I26" s="16">
        <f t="shared" si="4"/>
        <v>489.03836951001017</v>
      </c>
      <c r="J26" s="16">
        <v>74.599073315086301</v>
      </c>
      <c r="K26" s="16">
        <f t="shared" si="5"/>
        <v>414.43929619492388</v>
      </c>
      <c r="L26" s="16">
        <v>292.29634014213201</v>
      </c>
      <c r="M26" s="16">
        <v>87.688902042639597</v>
      </c>
      <c r="N26" s="16">
        <v>0</v>
      </c>
      <c r="O26" s="16">
        <v>0</v>
      </c>
      <c r="P26" s="16">
        <v>0</v>
      </c>
      <c r="Q26" s="16">
        <v>0</v>
      </c>
      <c r="R26" s="16">
        <v>27.704649746192899</v>
      </c>
      <c r="S26" s="16">
        <v>6.7494042639593896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2.8696509474847476E-2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0.13075137679273632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0.31380330430256653</v>
      </c>
      <c r="E29" s="16">
        <f t="shared" si="2"/>
        <v>1443.746242435248</v>
      </c>
      <c r="F29" s="16">
        <f t="shared" si="3"/>
        <v>0</v>
      </c>
      <c r="G29" s="16">
        <v>0</v>
      </c>
      <c r="H29" s="16">
        <v>0</v>
      </c>
      <c r="I29" s="16">
        <f t="shared" si="4"/>
        <v>1443.746242435248</v>
      </c>
      <c r="J29" s="16">
        <v>220.23247765961401</v>
      </c>
      <c r="K29" s="16">
        <f t="shared" si="5"/>
        <v>1223.5137647756339</v>
      </c>
      <c r="L29" s="16">
        <v>882.85425185786801</v>
      </c>
      <c r="M29" s="16">
        <v>264.85627555735999</v>
      </c>
      <c r="N29" s="16">
        <v>0</v>
      </c>
      <c r="O29" s="16">
        <v>0</v>
      </c>
      <c r="P29" s="16">
        <v>0</v>
      </c>
      <c r="Q29" s="16">
        <v>0</v>
      </c>
      <c r="R29" s="16">
        <v>59.698160406091297</v>
      </c>
      <c r="S29" s="16">
        <v>16.105076954314701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0.71940784159920046</v>
      </c>
      <c r="E30" s="16">
        <f t="shared" si="2"/>
        <v>3309.8515976296012</v>
      </c>
      <c r="F30" s="16">
        <f t="shared" si="3"/>
        <v>0</v>
      </c>
      <c r="G30" s="16">
        <v>0</v>
      </c>
      <c r="H30" s="16">
        <v>0</v>
      </c>
      <c r="I30" s="16">
        <f t="shared" si="4"/>
        <v>3309.8515976296012</v>
      </c>
      <c r="J30" s="16">
        <v>504.89261658756601</v>
      </c>
      <c r="K30" s="16">
        <f t="shared" si="5"/>
        <v>2804.9589810420352</v>
      </c>
      <c r="L30" s="16">
        <v>1889.7853174903601</v>
      </c>
      <c r="M30" s="16">
        <v>566.93559524710702</v>
      </c>
      <c r="N30" s="16">
        <v>0</v>
      </c>
      <c r="O30" s="16">
        <v>0</v>
      </c>
      <c r="P30" s="16">
        <v>0</v>
      </c>
      <c r="Q30" s="16">
        <v>0</v>
      </c>
      <c r="R30" s="16">
        <v>300.38457307614198</v>
      </c>
      <c r="S30" s="16">
        <v>47.853495228426397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1.5881449519147779</v>
      </c>
      <c r="E31" s="16">
        <f t="shared" si="2"/>
        <v>7306.7372947695094</v>
      </c>
      <c r="F31" s="16">
        <f t="shared" si="3"/>
        <v>0</v>
      </c>
      <c r="G31" s="16">
        <v>0</v>
      </c>
      <c r="H31" s="16">
        <v>0</v>
      </c>
      <c r="I31" s="16">
        <f t="shared" si="4"/>
        <v>7306.7372947695094</v>
      </c>
      <c r="J31" s="16">
        <v>1114.5870449648401</v>
      </c>
      <c r="K31" s="16">
        <f t="shared" si="5"/>
        <v>6192.1502498046693</v>
      </c>
      <c r="L31" s="16">
        <v>4123.1679654335003</v>
      </c>
      <c r="M31" s="16">
        <v>1236.95038963005</v>
      </c>
      <c r="N31" s="16">
        <v>0</v>
      </c>
      <c r="O31" s="16">
        <v>0</v>
      </c>
      <c r="P31" s="16">
        <v>0</v>
      </c>
      <c r="Q31" s="16">
        <v>0</v>
      </c>
      <c r="R31" s="16">
        <v>675.55263545177797</v>
      </c>
      <c r="S31" s="16">
        <v>156.479259289341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</v>
      </c>
      <c r="E32" s="16">
        <f t="shared" si="2"/>
        <v>0</v>
      </c>
      <c r="F32" s="16">
        <f t="shared" si="3"/>
        <v>0</v>
      </c>
      <c r="G32" s="16">
        <v>0</v>
      </c>
      <c r="H32" s="16">
        <v>0</v>
      </c>
      <c r="I32" s="16">
        <f t="shared" si="4"/>
        <v>0</v>
      </c>
      <c r="J32" s="16">
        <v>0</v>
      </c>
      <c r="K32" s="16">
        <f t="shared" si="5"/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0.26797109020916249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1.3398554510458115E-2</v>
      </c>
      <c r="E34" s="16">
        <f t="shared" si="2"/>
        <v>61.644069591715692</v>
      </c>
      <c r="F34" s="16">
        <f t="shared" si="3"/>
        <v>0</v>
      </c>
      <c r="G34" s="16">
        <v>0</v>
      </c>
      <c r="H34" s="16">
        <v>0</v>
      </c>
      <c r="I34" s="16">
        <f t="shared" si="4"/>
        <v>61.644069591715692</v>
      </c>
      <c r="J34" s="16">
        <v>9.4033326495837493</v>
      </c>
      <c r="K34" s="16">
        <f t="shared" si="5"/>
        <v>52.240736942131946</v>
      </c>
      <c r="L34" s="16">
        <v>35.791388588832497</v>
      </c>
      <c r="M34" s="16">
        <v>10.7374165766497</v>
      </c>
      <c r="N34" s="16">
        <v>0</v>
      </c>
      <c r="O34" s="16">
        <v>0</v>
      </c>
      <c r="P34" s="16">
        <v>0</v>
      </c>
      <c r="Q34" s="16">
        <v>0</v>
      </c>
      <c r="R34" s="16">
        <v>5.3377949238578699</v>
      </c>
      <c r="S34" s="16">
        <v>0.37413685279187903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1.052328842496604</v>
      </c>
      <c r="E36" s="16">
        <f t="shared" si="2"/>
        <v>4841.5545385583746</v>
      </c>
      <c r="F36" s="16">
        <f t="shared" si="3"/>
        <v>0</v>
      </c>
      <c r="G36" s="16">
        <v>0</v>
      </c>
      <c r="H36" s="16">
        <v>0</v>
      </c>
      <c r="I36" s="16">
        <f t="shared" si="4"/>
        <v>4841.5545385583746</v>
      </c>
      <c r="J36" s="16">
        <v>738.54221774619305</v>
      </c>
      <c r="K36" s="16">
        <f t="shared" si="5"/>
        <v>4103.0123208121813</v>
      </c>
      <c r="L36" s="16">
        <v>2982.6157157360399</v>
      </c>
      <c r="M36" s="16">
        <v>894.78471472081196</v>
      </c>
      <c r="N36" s="16">
        <v>0</v>
      </c>
      <c r="O36" s="16">
        <v>0</v>
      </c>
      <c r="P36" s="16">
        <v>0</v>
      </c>
      <c r="Q36" s="16">
        <v>0</v>
      </c>
      <c r="R36" s="16">
        <v>113.387208121827</v>
      </c>
      <c r="S36" s="16">
        <v>112.224682233503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0.26308221062415088</v>
      </c>
      <c r="E39" s="16">
        <f t="shared" si="2"/>
        <v>1210.3886346395934</v>
      </c>
      <c r="F39" s="16">
        <f t="shared" si="3"/>
        <v>0</v>
      </c>
      <c r="G39" s="16">
        <v>0</v>
      </c>
      <c r="H39" s="16">
        <v>0</v>
      </c>
      <c r="I39" s="16">
        <f t="shared" si="4"/>
        <v>1210.3886346395934</v>
      </c>
      <c r="J39" s="16">
        <v>184.63555443654801</v>
      </c>
      <c r="K39" s="16">
        <f t="shared" si="5"/>
        <v>1025.7530802030453</v>
      </c>
      <c r="L39" s="16">
        <v>745.65392893400997</v>
      </c>
      <c r="M39" s="16">
        <v>223.69617868020299</v>
      </c>
      <c r="N39" s="16">
        <v>0</v>
      </c>
      <c r="O39" s="16">
        <v>0</v>
      </c>
      <c r="P39" s="16">
        <v>0</v>
      </c>
      <c r="Q39" s="16">
        <v>0</v>
      </c>
      <c r="R39" s="16">
        <v>28.3468020304568</v>
      </c>
      <c r="S39" s="16">
        <v>28.056170558375602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0.76001527513643696</v>
      </c>
      <c r="E40" s="16">
        <f t="shared" si="2"/>
        <v>3496.6782778477191</v>
      </c>
      <c r="F40" s="16">
        <f t="shared" si="3"/>
        <v>0</v>
      </c>
      <c r="G40" s="16">
        <v>0</v>
      </c>
      <c r="H40" s="16">
        <v>0</v>
      </c>
      <c r="I40" s="16">
        <f t="shared" si="4"/>
        <v>3496.6782778477191</v>
      </c>
      <c r="J40" s="16">
        <v>533.39160170558398</v>
      </c>
      <c r="K40" s="16">
        <f t="shared" si="5"/>
        <v>2963.2866761421351</v>
      </c>
      <c r="L40" s="16">
        <v>2154.1113502538101</v>
      </c>
      <c r="M40" s="16">
        <v>646.23340507614205</v>
      </c>
      <c r="N40" s="16">
        <v>0</v>
      </c>
      <c r="O40" s="16">
        <v>0</v>
      </c>
      <c r="P40" s="16">
        <v>0</v>
      </c>
      <c r="Q40" s="16">
        <v>0</v>
      </c>
      <c r="R40" s="16">
        <v>81.890761421319795</v>
      </c>
      <c r="S40" s="16">
        <v>81.051159390863006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0.52616442124830198</v>
      </c>
      <c r="E41" s="16">
        <f t="shared" si="2"/>
        <v>2420.7772692791873</v>
      </c>
      <c r="F41" s="16">
        <f t="shared" si="3"/>
        <v>0</v>
      </c>
      <c r="G41" s="16">
        <v>0</v>
      </c>
      <c r="H41" s="16">
        <v>0</v>
      </c>
      <c r="I41" s="16">
        <f t="shared" si="4"/>
        <v>2420.7772692791873</v>
      </c>
      <c r="J41" s="16">
        <v>369.27110887309601</v>
      </c>
      <c r="K41" s="16">
        <f t="shared" si="5"/>
        <v>2051.5061604060911</v>
      </c>
      <c r="L41" s="16">
        <v>1491.3078578680199</v>
      </c>
      <c r="M41" s="16">
        <v>447.39235736040598</v>
      </c>
      <c r="N41" s="16">
        <v>0</v>
      </c>
      <c r="O41" s="16">
        <v>0</v>
      </c>
      <c r="P41" s="16">
        <v>0</v>
      </c>
      <c r="Q41" s="16">
        <v>0</v>
      </c>
      <c r="R41" s="16">
        <v>56.693604060913799</v>
      </c>
      <c r="S41" s="16">
        <v>56.112341116751303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0.7015525616644025</v>
      </c>
      <c r="E45" s="16">
        <f t="shared" si="2"/>
        <v>3227.7030257055831</v>
      </c>
      <c r="F45" s="16">
        <f t="shared" si="3"/>
        <v>0</v>
      </c>
      <c r="G45" s="16">
        <v>0</v>
      </c>
      <c r="H45" s="16">
        <v>0</v>
      </c>
      <c r="I45" s="16">
        <f t="shared" si="4"/>
        <v>3227.7030257055831</v>
      </c>
      <c r="J45" s="16">
        <v>492.36147849746197</v>
      </c>
      <c r="K45" s="16">
        <f t="shared" si="5"/>
        <v>2735.341547208121</v>
      </c>
      <c r="L45" s="16">
        <v>1988.41047715736</v>
      </c>
      <c r="M45" s="16">
        <v>596.52314314720797</v>
      </c>
      <c r="N45" s="16">
        <v>0</v>
      </c>
      <c r="O45" s="16">
        <v>0</v>
      </c>
      <c r="P45" s="16">
        <v>0</v>
      </c>
      <c r="Q45" s="16">
        <v>0</v>
      </c>
      <c r="R45" s="16">
        <v>75.591472081218299</v>
      </c>
      <c r="S45" s="16">
        <v>74.816454822335103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5.261644212483018E-2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8.1847798860846879E-2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0.42093153699864261</v>
      </c>
      <c r="E48" s="16">
        <f t="shared" si="2"/>
        <v>1936.6218154233547</v>
      </c>
      <c r="F48" s="16">
        <f t="shared" si="3"/>
        <v>0</v>
      </c>
      <c r="G48" s="16">
        <v>0</v>
      </c>
      <c r="H48" s="16">
        <v>0</v>
      </c>
      <c r="I48" s="16">
        <f t="shared" si="4"/>
        <v>1936.6218154233547</v>
      </c>
      <c r="J48" s="16">
        <v>295.41688709847801</v>
      </c>
      <c r="K48" s="16">
        <f t="shared" si="5"/>
        <v>1641.2049283248768</v>
      </c>
      <c r="L48" s="16">
        <v>1193.04628629442</v>
      </c>
      <c r="M48" s="16">
        <v>357.91388588832501</v>
      </c>
      <c r="N48" s="16">
        <v>0</v>
      </c>
      <c r="O48" s="16">
        <v>0</v>
      </c>
      <c r="P48" s="16">
        <v>0</v>
      </c>
      <c r="Q48" s="16">
        <v>0</v>
      </c>
      <c r="R48" s="16">
        <v>45.3548832487309</v>
      </c>
      <c r="S48" s="16">
        <v>44.889872893400998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0.31569865274898129</v>
      </c>
      <c r="E49" s="16">
        <f t="shared" si="2"/>
        <v>1452.4663615675129</v>
      </c>
      <c r="F49" s="16">
        <f t="shared" si="3"/>
        <v>0</v>
      </c>
      <c r="G49" s="16">
        <v>0</v>
      </c>
      <c r="H49" s="16">
        <v>0</v>
      </c>
      <c r="I49" s="16">
        <f t="shared" si="4"/>
        <v>1452.4663615675129</v>
      </c>
      <c r="J49" s="16">
        <v>221.562665323858</v>
      </c>
      <c r="K49" s="16">
        <f t="shared" si="5"/>
        <v>1230.9036962436548</v>
      </c>
      <c r="L49" s="16">
        <v>894.78471472081196</v>
      </c>
      <c r="M49" s="16">
        <v>268.43541441624399</v>
      </c>
      <c r="N49" s="16">
        <v>0</v>
      </c>
      <c r="O49" s="16">
        <v>0</v>
      </c>
      <c r="P49" s="16">
        <v>0</v>
      </c>
      <c r="Q49" s="16">
        <v>0</v>
      </c>
      <c r="R49" s="16">
        <v>34.016162436548299</v>
      </c>
      <c r="S49" s="16">
        <v>33.6674046700508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0.13117608279993323</v>
      </c>
      <c r="E50" s="16">
        <f t="shared" si="2"/>
        <v>603.51492174593284</v>
      </c>
      <c r="F50" s="16">
        <f t="shared" si="3"/>
        <v>0</v>
      </c>
      <c r="G50" s="16">
        <v>0</v>
      </c>
      <c r="H50" s="16">
        <v>0</v>
      </c>
      <c r="I50" s="16">
        <f t="shared" si="4"/>
        <v>603.51492174593284</v>
      </c>
      <c r="J50" s="16">
        <v>92.061598232430399</v>
      </c>
      <c r="K50" s="16">
        <f t="shared" si="5"/>
        <v>511.45332351350248</v>
      </c>
      <c r="L50" s="16">
        <v>370.44087189441598</v>
      </c>
      <c r="M50" s="16">
        <v>111.13226156832501</v>
      </c>
      <c r="N50" s="16">
        <v>0</v>
      </c>
      <c r="O50" s="16">
        <v>0</v>
      </c>
      <c r="P50" s="16">
        <v>0</v>
      </c>
      <c r="Q50" s="16">
        <v>0</v>
      </c>
      <c r="R50" s="16">
        <v>20.3114558375635</v>
      </c>
      <c r="S50" s="16">
        <v>9.56873421319799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1.0931340233327766E-2</v>
      </c>
      <c r="E51" s="16">
        <f t="shared" si="2"/>
        <v>50.292910145494382</v>
      </c>
      <c r="F51" s="16">
        <f t="shared" si="3"/>
        <v>0</v>
      </c>
      <c r="G51" s="16">
        <v>0</v>
      </c>
      <c r="H51" s="16">
        <v>0</v>
      </c>
      <c r="I51" s="16">
        <f t="shared" si="4"/>
        <v>50.292910145494382</v>
      </c>
      <c r="J51" s="16">
        <v>7.67179985270253</v>
      </c>
      <c r="K51" s="16">
        <f t="shared" si="5"/>
        <v>42.621110292791855</v>
      </c>
      <c r="L51" s="16">
        <v>30.870072657868</v>
      </c>
      <c r="M51" s="16">
        <v>9.2610217973604101</v>
      </c>
      <c r="N51" s="16">
        <v>0</v>
      </c>
      <c r="O51" s="16">
        <v>0</v>
      </c>
      <c r="P51" s="16">
        <v>0</v>
      </c>
      <c r="Q51" s="16">
        <v>0</v>
      </c>
      <c r="R51" s="16">
        <v>1.69262131979695</v>
      </c>
      <c r="S51" s="16">
        <v>0.79739451776649595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0.18551520473142868</v>
      </c>
      <c r="E52" s="16">
        <f t="shared" si="2"/>
        <v>853.51835392835699</v>
      </c>
      <c r="F52" s="16">
        <f t="shared" si="3"/>
        <v>0</v>
      </c>
      <c r="G52" s="16">
        <v>0</v>
      </c>
      <c r="H52" s="16">
        <v>0</v>
      </c>
      <c r="I52" s="16">
        <f t="shared" si="4"/>
        <v>853.51835392835699</v>
      </c>
      <c r="J52" s="16">
        <v>0</v>
      </c>
      <c r="K52" s="16">
        <f t="shared" si="5"/>
        <v>853.51835392835699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853.51835392835699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0.35608558030310683</v>
      </c>
      <c r="E53" s="16">
        <f t="shared" si="2"/>
        <v>1638.2785378585336</v>
      </c>
      <c r="F53" s="16">
        <f t="shared" si="3"/>
        <v>0</v>
      </c>
      <c r="G53" s="16">
        <v>0</v>
      </c>
      <c r="H53" s="16">
        <v>0</v>
      </c>
      <c r="I53" s="16">
        <f t="shared" si="4"/>
        <v>1638.2785378585336</v>
      </c>
      <c r="J53" s="16">
        <v>249.90689560553901</v>
      </c>
      <c r="K53" s="16">
        <f t="shared" si="5"/>
        <v>1388.3716422529947</v>
      </c>
      <c r="L53" s="16">
        <v>979.19273947614204</v>
      </c>
      <c r="M53" s="16">
        <v>293.75782184284299</v>
      </c>
      <c r="N53" s="16">
        <v>0</v>
      </c>
      <c r="O53" s="16">
        <v>0</v>
      </c>
      <c r="P53" s="16">
        <v>0</v>
      </c>
      <c r="Q53" s="16">
        <v>0</v>
      </c>
      <c r="R53" s="16">
        <v>92.810576649745897</v>
      </c>
      <c r="S53" s="16">
        <v>22.6105042842639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2.6356623823836416</v>
      </c>
      <c r="E54" s="16">
        <f t="shared" si="2"/>
        <v>12126.155488870658</v>
      </c>
      <c r="F54" s="16">
        <f t="shared" si="3"/>
        <v>0</v>
      </c>
      <c r="G54" s="16">
        <v>0</v>
      </c>
      <c r="H54" s="16">
        <v>0</v>
      </c>
      <c r="I54" s="16">
        <f t="shared" si="4"/>
        <v>12126.155488870658</v>
      </c>
      <c r="J54" s="16">
        <v>1849.7525322006099</v>
      </c>
      <c r="K54" s="16">
        <f t="shared" si="5"/>
        <v>10276.402956670048</v>
      </c>
      <c r="L54" s="16">
        <v>7247.7561892385802</v>
      </c>
      <c r="M54" s="16">
        <v>2174.32685677157</v>
      </c>
      <c r="N54" s="16">
        <v>0</v>
      </c>
      <c r="O54" s="16">
        <v>0</v>
      </c>
      <c r="P54" s="16">
        <v>0</v>
      </c>
      <c r="Q54" s="16">
        <v>0</v>
      </c>
      <c r="R54" s="16">
        <v>686.96223350253797</v>
      </c>
      <c r="S54" s="16">
        <v>167.35767715736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0.11551359824027063</v>
      </c>
      <c r="E55" s="16">
        <f t="shared" si="2"/>
        <v>531.45496278383712</v>
      </c>
      <c r="F55" s="16">
        <f t="shared" si="3"/>
        <v>0</v>
      </c>
      <c r="G55" s="16">
        <v>0</v>
      </c>
      <c r="H55" s="16">
        <v>0</v>
      </c>
      <c r="I55" s="16">
        <f t="shared" si="4"/>
        <v>531.45496278383712</v>
      </c>
      <c r="J55" s="16">
        <v>81.069401102619196</v>
      </c>
      <c r="K55" s="16">
        <f t="shared" si="5"/>
        <v>450.38556168121795</v>
      </c>
      <c r="L55" s="16">
        <v>317.64857372588801</v>
      </c>
      <c r="M55" s="16">
        <v>95.294572117766506</v>
      </c>
      <c r="N55" s="16">
        <v>0</v>
      </c>
      <c r="O55" s="16">
        <v>0</v>
      </c>
      <c r="P55" s="16">
        <v>0</v>
      </c>
      <c r="Q55" s="16">
        <v>0</v>
      </c>
      <c r="R55" s="16">
        <v>30.107604060913701</v>
      </c>
      <c r="S55" s="16">
        <v>7.33481177664975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5.1541842144391302E-2</v>
      </c>
      <c r="E56" s="16">
        <f t="shared" si="2"/>
        <v>237.1337073379155</v>
      </c>
      <c r="F56" s="16">
        <f t="shared" si="3"/>
        <v>0</v>
      </c>
      <c r="G56" s="16">
        <v>0</v>
      </c>
      <c r="H56" s="16">
        <v>0</v>
      </c>
      <c r="I56" s="16">
        <f t="shared" si="4"/>
        <v>237.1337073379155</v>
      </c>
      <c r="J56" s="16">
        <v>36.172938407478597</v>
      </c>
      <c r="K56" s="16">
        <f t="shared" si="5"/>
        <v>200.9607689304369</v>
      </c>
      <c r="L56" s="16">
        <v>141.73389881177701</v>
      </c>
      <c r="M56" s="16">
        <v>42.520169643533002</v>
      </c>
      <c r="N56" s="16">
        <v>0</v>
      </c>
      <c r="O56" s="16">
        <v>0</v>
      </c>
      <c r="P56" s="16">
        <v>0</v>
      </c>
      <c r="Q56" s="16">
        <v>0</v>
      </c>
      <c r="R56" s="16">
        <v>13.4339281218274</v>
      </c>
      <c r="S56" s="16">
        <v>3.2727723532995001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0.19523425054693633</v>
      </c>
      <c r="E57" s="16">
        <f t="shared" si="2"/>
        <v>898.23373991634458</v>
      </c>
      <c r="F57" s="16">
        <f t="shared" si="3"/>
        <v>0</v>
      </c>
      <c r="G57" s="16">
        <v>0</v>
      </c>
      <c r="H57" s="16">
        <v>0</v>
      </c>
      <c r="I57" s="16">
        <f t="shared" si="4"/>
        <v>898.23373991634458</v>
      </c>
      <c r="J57" s="16">
        <v>137.01870608893401</v>
      </c>
      <c r="K57" s="16">
        <f t="shared" si="5"/>
        <v>761.21503382741059</v>
      </c>
      <c r="L57" s="16">
        <v>536.87082883248695</v>
      </c>
      <c r="M57" s="16">
        <v>161.06124864974601</v>
      </c>
      <c r="N57" s="16">
        <v>0</v>
      </c>
      <c r="O57" s="16">
        <v>0</v>
      </c>
      <c r="P57" s="16">
        <v>0</v>
      </c>
      <c r="Q57" s="16">
        <v>0</v>
      </c>
      <c r="R57" s="16">
        <v>50.886091370558397</v>
      </c>
      <c r="S57" s="16">
        <v>12.3968649746193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7.8744481053931156E-2</v>
      </c>
      <c r="E58" s="16">
        <f t="shared" si="2"/>
        <v>362.28760843292645</v>
      </c>
      <c r="F58" s="16">
        <f t="shared" si="3"/>
        <v>0</v>
      </c>
      <c r="G58" s="16">
        <v>0</v>
      </c>
      <c r="H58" s="16">
        <v>0</v>
      </c>
      <c r="I58" s="16">
        <f t="shared" si="4"/>
        <v>362.28760843292645</v>
      </c>
      <c r="J58" s="16">
        <v>55.264211455870097</v>
      </c>
      <c r="K58" s="16">
        <f t="shared" si="5"/>
        <v>307.02339697705634</v>
      </c>
      <c r="L58" s="16">
        <v>216.53790096243699</v>
      </c>
      <c r="M58" s="16">
        <v>64.961370288731004</v>
      </c>
      <c r="N58" s="16">
        <v>0</v>
      </c>
      <c r="O58" s="16">
        <v>0</v>
      </c>
      <c r="P58" s="16">
        <v>0</v>
      </c>
      <c r="Q58" s="16">
        <v>0</v>
      </c>
      <c r="R58" s="16">
        <v>20.524056852791901</v>
      </c>
      <c r="S58" s="16">
        <v>5.00006887309645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0</v>
      </c>
      <c r="E59" s="16">
        <f t="shared" si="2"/>
        <v>0</v>
      </c>
      <c r="F59" s="16">
        <f t="shared" si="3"/>
        <v>0</v>
      </c>
      <c r="G59" s="16">
        <v>0</v>
      </c>
      <c r="H59" s="16">
        <v>0</v>
      </c>
      <c r="I59" s="16">
        <f t="shared" si="4"/>
        <v>0</v>
      </c>
      <c r="J59" s="16">
        <v>0</v>
      </c>
      <c r="K59" s="16">
        <f t="shared" si="5"/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0</v>
      </c>
      <c r="E62" s="16">
        <f t="shared" si="2"/>
        <v>0</v>
      </c>
      <c r="F62" s="16">
        <f t="shared" si="3"/>
        <v>0</v>
      </c>
      <c r="G62" s="16">
        <v>0</v>
      </c>
      <c r="H62" s="16">
        <v>0</v>
      </c>
      <c r="I62" s="16">
        <f t="shared" si="4"/>
        <v>0</v>
      </c>
      <c r="J62" s="16">
        <v>0</v>
      </c>
      <c r="K62" s="16">
        <f t="shared" si="5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2.1343355444129311E-2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2.1343355444129311E-2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0.11771450228816704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3.5136338047940474E-2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190</v>
      </c>
      <c r="C69" s="15"/>
      <c r="D69" s="16">
        <f t="shared" si="1"/>
        <v>2.6467440461507765</v>
      </c>
      <c r="E69" s="16">
        <f t="shared" si="2"/>
        <v>12177.140007530492</v>
      </c>
      <c r="F69" s="16">
        <f t="shared" si="3"/>
        <v>0</v>
      </c>
      <c r="G69" s="16">
        <v>0</v>
      </c>
      <c r="H69" s="16">
        <v>0</v>
      </c>
      <c r="I69" s="16">
        <f t="shared" si="4"/>
        <v>12177.140007530492</v>
      </c>
      <c r="J69" s="16">
        <v>1857.52983165719</v>
      </c>
      <c r="K69" s="16">
        <f t="shared" si="5"/>
        <v>10319.610175873302</v>
      </c>
      <c r="L69" s="16">
        <v>1562.7912145218299</v>
      </c>
      <c r="M69" s="16">
        <v>468.83736435654799</v>
      </c>
      <c r="N69" s="16">
        <v>8000</v>
      </c>
      <c r="O69" s="16">
        <v>0</v>
      </c>
      <c r="P69" s="16">
        <v>0</v>
      </c>
      <c r="Q69" s="16">
        <v>0</v>
      </c>
      <c r="R69" s="16">
        <v>248.40830724873101</v>
      </c>
      <c r="S69" s="16">
        <v>39.573289746192899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189</v>
      </c>
      <c r="C70" s="15"/>
      <c r="D70" s="16">
        <f t="shared" si="1"/>
        <v>0.95028211747878</v>
      </c>
      <c r="E70" s="16">
        <f t="shared" si="2"/>
        <v>4372.0579660963704</v>
      </c>
      <c r="F70" s="16">
        <f t="shared" si="3"/>
        <v>0</v>
      </c>
      <c r="G70" s="16">
        <v>0</v>
      </c>
      <c r="H70" s="16">
        <v>0</v>
      </c>
      <c r="I70" s="16">
        <f t="shared" si="4"/>
        <v>4372.0579660963704</v>
      </c>
      <c r="J70" s="16">
        <v>666.92409652317497</v>
      </c>
      <c r="K70" s="16">
        <f t="shared" si="5"/>
        <v>3705.1338695731952</v>
      </c>
      <c r="L70" s="16">
        <v>1677.05025156548</v>
      </c>
      <c r="M70" s="16">
        <v>503.11507546964498</v>
      </c>
      <c r="N70" s="16">
        <v>0</v>
      </c>
      <c r="O70" s="16">
        <v>1339.8</v>
      </c>
      <c r="P70" s="16">
        <v>0</v>
      </c>
      <c r="Q70" s="16">
        <v>0</v>
      </c>
      <c r="R70" s="16">
        <v>158.79939898477099</v>
      </c>
      <c r="S70" s="16">
        <v>26.369143553299502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>
      <c r="A71" s="10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6">
      <c r="A72" s="82" t="s">
        <v>71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72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</sheetData>
  <mergeCells count="22"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  <mergeCell ref="A73:R73"/>
    <mergeCell ref="B20:B21"/>
    <mergeCell ref="C20:C21"/>
    <mergeCell ref="D20:D21"/>
    <mergeCell ref="E20:E21"/>
    <mergeCell ref="A72:R72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2:Z76"/>
  <sheetViews>
    <sheetView zoomScaleNormal="100" workbookViewId="0">
      <selection activeCell="B28" sqref="B28"/>
    </sheetView>
  </sheetViews>
  <sheetFormatPr defaultRowHeight="14.25"/>
  <cols>
    <col min="1" max="1" width="6.140625" style="3" bestFit="1" customWidth="1"/>
    <col min="2" max="2" width="54.42578125" style="3" customWidth="1"/>
    <col min="3" max="3" width="2.2851562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145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144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15">
      <c r="A22" s="10"/>
      <c r="B22" s="11" t="s">
        <v>16</v>
      </c>
      <c r="C22" s="11"/>
      <c r="D22" s="12">
        <f t="shared" ref="D22:U22" si="0">SUM(D24:D71)+D23</f>
        <v>13.029560558794202</v>
      </c>
      <c r="E22" s="12">
        <f t="shared" si="0"/>
        <v>139249.51960394537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139249.51960394537</v>
      </c>
      <c r="J22" s="12">
        <f t="shared" si="0"/>
        <v>20900.521660963681</v>
      </c>
      <c r="K22" s="12">
        <f t="shared" si="0"/>
        <v>118348.99794298167</v>
      </c>
      <c r="L22" s="12">
        <f t="shared" si="0"/>
        <v>57537.95859110009</v>
      </c>
      <c r="M22" s="12">
        <f t="shared" si="0"/>
        <v>17261.387577330035</v>
      </c>
      <c r="N22" s="12">
        <f t="shared" si="0"/>
        <v>36470.686000000002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3609.7049873489018</v>
      </c>
      <c r="S22" s="12">
        <f t="shared" si="0"/>
        <v>1248.4326117969545</v>
      </c>
      <c r="T22" s="12">
        <f t="shared" si="0"/>
        <v>2220.8281754057198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E23/890.6/12</f>
        <v>2.5342945672444444</v>
      </c>
      <c r="E23" s="16">
        <f t="shared" ref="E23:E54" si="2">F23+I23</f>
        <v>27084.512899054826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27084.512899054826</v>
      </c>
      <c r="J23" s="16">
        <v>4093.0417036761601</v>
      </c>
      <c r="K23" s="16">
        <f t="shared" ref="K23:K54" si="5">SUM(L23:U23)</f>
        <v>22991.471195378665</v>
      </c>
      <c r="L23" s="16">
        <v>16943.478330239999</v>
      </c>
      <c r="M23" s="16">
        <v>5083.0434990719996</v>
      </c>
      <c r="N23" s="16">
        <v>0</v>
      </c>
      <c r="O23" s="16">
        <v>0</v>
      </c>
      <c r="P23" s="16">
        <v>0</v>
      </c>
      <c r="Q23" s="16">
        <v>0</v>
      </c>
      <c r="R23" s="16">
        <v>712.59874666666803</v>
      </c>
      <c r="S23" s="16">
        <v>14.160539999999999</v>
      </c>
      <c r="T23" s="16">
        <v>238.1900794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17.25" customHeight="1">
      <c r="A25" s="14" t="s">
        <v>57</v>
      </c>
      <c r="B25" s="15" t="s">
        <v>20</v>
      </c>
      <c r="C25" s="15"/>
      <c r="D25" s="16">
        <f t="shared" si="1"/>
        <v>0.12640484326108795</v>
      </c>
      <c r="E25" s="16">
        <f t="shared" si="2"/>
        <v>1350.913840899899</v>
      </c>
      <c r="F25" s="16">
        <f t="shared" si="3"/>
        <v>0</v>
      </c>
      <c r="G25" s="16">
        <v>0</v>
      </c>
      <c r="H25" s="16">
        <v>0</v>
      </c>
      <c r="I25" s="16">
        <f t="shared" si="4"/>
        <v>1350.913840899899</v>
      </c>
      <c r="J25" s="16">
        <v>206.07160284913701</v>
      </c>
      <c r="K25" s="16">
        <f t="shared" si="5"/>
        <v>1144.842238050762</v>
      </c>
      <c r="L25" s="16">
        <v>432.47927878172601</v>
      </c>
      <c r="M25" s="16">
        <v>129.743783634518</v>
      </c>
      <c r="N25" s="16">
        <v>513.6</v>
      </c>
      <c r="O25" s="16">
        <v>0</v>
      </c>
      <c r="P25" s="16">
        <v>0</v>
      </c>
      <c r="Q25" s="16">
        <v>0</v>
      </c>
      <c r="R25" s="16">
        <v>64.498355329949305</v>
      </c>
      <c r="S25" s="16">
        <v>4.52082030456853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20.25" customHeight="1">
      <c r="A26" s="14" t="s">
        <v>66</v>
      </c>
      <c r="B26" s="15" t="s">
        <v>21</v>
      </c>
      <c r="C26" s="15"/>
      <c r="D26" s="16">
        <f t="shared" si="1"/>
        <v>4.5759260564975875E-2</v>
      </c>
      <c r="E26" s="16">
        <f t="shared" si="2"/>
        <v>489.03836951001017</v>
      </c>
      <c r="F26" s="16">
        <f t="shared" si="3"/>
        <v>0</v>
      </c>
      <c r="G26" s="16">
        <v>0</v>
      </c>
      <c r="H26" s="16">
        <v>0</v>
      </c>
      <c r="I26" s="16">
        <f t="shared" si="4"/>
        <v>489.03836951001017</v>
      </c>
      <c r="J26" s="16">
        <v>74.599073315086301</v>
      </c>
      <c r="K26" s="16">
        <f t="shared" si="5"/>
        <v>414.43929619492388</v>
      </c>
      <c r="L26" s="16">
        <v>292.29634014213201</v>
      </c>
      <c r="M26" s="16">
        <v>87.688902042639597</v>
      </c>
      <c r="N26" s="16">
        <v>0</v>
      </c>
      <c r="O26" s="16">
        <v>0</v>
      </c>
      <c r="P26" s="16">
        <v>0</v>
      </c>
      <c r="Q26" s="16">
        <v>0</v>
      </c>
      <c r="R26" s="16">
        <v>27.704649746192899</v>
      </c>
      <c r="S26" s="16">
        <v>6.7494042639593896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22.5" customHeight="1">
      <c r="A27" s="14" t="s">
        <v>79</v>
      </c>
      <c r="B27" s="15" t="s">
        <v>22</v>
      </c>
      <c r="C27" s="15"/>
      <c r="D27" s="16">
        <f t="shared" si="1"/>
        <v>1.2353740997817787E-2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5.6287983227414212E-2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0.20263673961869066</v>
      </c>
      <c r="E29" s="16">
        <f t="shared" si="2"/>
        <v>2165.619363652871</v>
      </c>
      <c r="F29" s="16">
        <f t="shared" si="3"/>
        <v>0</v>
      </c>
      <c r="G29" s="16">
        <v>0</v>
      </c>
      <c r="H29" s="16">
        <v>0</v>
      </c>
      <c r="I29" s="16">
        <f t="shared" si="4"/>
        <v>2165.619363652871</v>
      </c>
      <c r="J29" s="16">
        <v>330.34871648942101</v>
      </c>
      <c r="K29" s="16">
        <f t="shared" si="5"/>
        <v>1835.2706471634499</v>
      </c>
      <c r="L29" s="16">
        <v>1324.2813777868</v>
      </c>
      <c r="M29" s="16">
        <v>397.28441333604098</v>
      </c>
      <c r="N29" s="16">
        <v>0</v>
      </c>
      <c r="O29" s="16">
        <v>0</v>
      </c>
      <c r="P29" s="16">
        <v>0</v>
      </c>
      <c r="Q29" s="16">
        <v>0</v>
      </c>
      <c r="R29" s="16">
        <v>89.547240609137006</v>
      </c>
      <c r="S29" s="16">
        <v>24.157615431472099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0.27873216912443272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0.14243552440398938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4.84514357895812E-2</v>
      </c>
      <c r="E32" s="16">
        <f t="shared" si="2"/>
        <v>517.81018457041228</v>
      </c>
      <c r="F32" s="16">
        <f t="shared" si="3"/>
        <v>0</v>
      </c>
      <c r="G32" s="16">
        <v>0</v>
      </c>
      <c r="H32" s="16">
        <v>0</v>
      </c>
      <c r="I32" s="16">
        <f t="shared" si="4"/>
        <v>517.81018457041228</v>
      </c>
      <c r="J32" s="16">
        <v>78.987994256503598</v>
      </c>
      <c r="K32" s="16">
        <f t="shared" si="5"/>
        <v>438.82219031390872</v>
      </c>
      <c r="L32" s="16">
        <v>300.64766414619299</v>
      </c>
      <c r="M32" s="16">
        <v>90.194299243857898</v>
      </c>
      <c r="N32" s="16">
        <v>0</v>
      </c>
      <c r="O32" s="16">
        <v>0</v>
      </c>
      <c r="P32" s="16">
        <v>0</v>
      </c>
      <c r="Q32" s="16">
        <v>0</v>
      </c>
      <c r="R32" s="16">
        <v>44.837477360406098</v>
      </c>
      <c r="S32" s="16">
        <v>3.1427495634517801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0.11536056140376476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1.038245052633883E-2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0.67953550114506756</v>
      </c>
      <c r="E36" s="16">
        <f t="shared" si="2"/>
        <v>7262.3318078375651</v>
      </c>
      <c r="F36" s="16">
        <f t="shared" si="3"/>
        <v>0</v>
      </c>
      <c r="G36" s="16">
        <v>0</v>
      </c>
      <c r="H36" s="16">
        <v>0</v>
      </c>
      <c r="I36" s="16">
        <f t="shared" si="4"/>
        <v>7262.3318078375651</v>
      </c>
      <c r="J36" s="16">
        <v>1107.8133266192899</v>
      </c>
      <c r="K36" s="16">
        <f t="shared" si="5"/>
        <v>6154.5184812182752</v>
      </c>
      <c r="L36" s="16">
        <v>4473.92357360406</v>
      </c>
      <c r="M36" s="16">
        <v>1342.1770720812201</v>
      </c>
      <c r="N36" s="16">
        <v>0</v>
      </c>
      <c r="O36" s="16">
        <v>0</v>
      </c>
      <c r="P36" s="16">
        <v>0</v>
      </c>
      <c r="Q36" s="16">
        <v>0</v>
      </c>
      <c r="R36" s="16">
        <v>170.080812182741</v>
      </c>
      <c r="S36" s="16">
        <v>168.33702335025399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0.67953550114506756</v>
      </c>
      <c r="E39" s="16">
        <f t="shared" si="2"/>
        <v>7262.3318078375651</v>
      </c>
      <c r="F39" s="16">
        <f t="shared" si="3"/>
        <v>0</v>
      </c>
      <c r="G39" s="16">
        <v>0</v>
      </c>
      <c r="H39" s="16">
        <v>0</v>
      </c>
      <c r="I39" s="16">
        <f t="shared" si="4"/>
        <v>7262.3318078375651</v>
      </c>
      <c r="J39" s="16">
        <v>1107.8133266192899</v>
      </c>
      <c r="K39" s="16">
        <f t="shared" si="5"/>
        <v>6154.5184812182752</v>
      </c>
      <c r="L39" s="16">
        <v>4473.92357360406</v>
      </c>
      <c r="M39" s="16">
        <v>1342.1770720812201</v>
      </c>
      <c r="N39" s="16">
        <v>0</v>
      </c>
      <c r="O39" s="16">
        <v>0</v>
      </c>
      <c r="P39" s="16">
        <v>0</v>
      </c>
      <c r="Q39" s="16">
        <v>0</v>
      </c>
      <c r="R39" s="16">
        <v>170.080812182741</v>
      </c>
      <c r="S39" s="16">
        <v>168.33702335025399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0.49077563971588195</v>
      </c>
      <c r="E40" s="16">
        <f t="shared" si="2"/>
        <v>5245.0174167715732</v>
      </c>
      <c r="F40" s="16">
        <f t="shared" si="3"/>
        <v>0</v>
      </c>
      <c r="G40" s="16">
        <v>0</v>
      </c>
      <c r="H40" s="16">
        <v>0</v>
      </c>
      <c r="I40" s="16">
        <f t="shared" si="4"/>
        <v>5245.0174167715732</v>
      </c>
      <c r="J40" s="16">
        <v>800.08740255837597</v>
      </c>
      <c r="K40" s="16">
        <f t="shared" si="5"/>
        <v>4444.930014213197</v>
      </c>
      <c r="L40" s="16">
        <v>3231.1670253807101</v>
      </c>
      <c r="M40" s="16">
        <v>969.35010761421302</v>
      </c>
      <c r="N40" s="16">
        <v>0</v>
      </c>
      <c r="O40" s="16">
        <v>0</v>
      </c>
      <c r="P40" s="16">
        <v>0</v>
      </c>
      <c r="Q40" s="16">
        <v>0</v>
      </c>
      <c r="R40" s="16">
        <v>122.83614213198</v>
      </c>
      <c r="S40" s="16">
        <v>121.576739086294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0.67953550114506756</v>
      </c>
      <c r="E41" s="16">
        <f t="shared" si="2"/>
        <v>7262.3318078375651</v>
      </c>
      <c r="F41" s="16">
        <f t="shared" si="3"/>
        <v>0</v>
      </c>
      <c r="G41" s="16">
        <v>0</v>
      </c>
      <c r="H41" s="16">
        <v>0</v>
      </c>
      <c r="I41" s="16">
        <f t="shared" si="4"/>
        <v>7262.3318078375651</v>
      </c>
      <c r="J41" s="16">
        <v>1107.8133266192899</v>
      </c>
      <c r="K41" s="16">
        <f t="shared" si="5"/>
        <v>6154.5184812182752</v>
      </c>
      <c r="L41" s="16">
        <v>4473.92357360406</v>
      </c>
      <c r="M41" s="16">
        <v>1342.1770720812201</v>
      </c>
      <c r="N41" s="16">
        <v>0</v>
      </c>
      <c r="O41" s="16">
        <v>0</v>
      </c>
      <c r="P41" s="16">
        <v>0</v>
      </c>
      <c r="Q41" s="16">
        <v>0</v>
      </c>
      <c r="R41" s="16">
        <v>170.080812182741</v>
      </c>
      <c r="S41" s="16">
        <v>168.33702335025399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1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1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1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0.30201577828669651</v>
      </c>
      <c r="E45" s="16">
        <f t="shared" si="2"/>
        <v>3227.7030257055831</v>
      </c>
      <c r="F45" s="16">
        <f t="shared" si="3"/>
        <v>0</v>
      </c>
      <c r="G45" s="16">
        <v>0</v>
      </c>
      <c r="H45" s="16">
        <v>0</v>
      </c>
      <c r="I45" s="16">
        <f t="shared" si="4"/>
        <v>3227.7030257055831</v>
      </c>
      <c r="J45" s="16">
        <v>492.36147849746197</v>
      </c>
      <c r="K45" s="16">
        <f t="shared" si="5"/>
        <v>2735.341547208121</v>
      </c>
      <c r="L45" s="16">
        <v>1988.41047715736</v>
      </c>
      <c r="M45" s="16">
        <v>596.52314314720797</v>
      </c>
      <c r="N45" s="16">
        <v>0</v>
      </c>
      <c r="O45" s="16">
        <v>0</v>
      </c>
      <c r="P45" s="16">
        <v>0</v>
      </c>
      <c r="Q45" s="16">
        <v>0</v>
      </c>
      <c r="R45" s="16">
        <v>75.591472081218299</v>
      </c>
      <c r="S45" s="16">
        <v>74.816454822335103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2.2651183371502237E-2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15">
      <c r="A47" s="14" t="s">
        <v>99</v>
      </c>
      <c r="B47" s="15" t="s">
        <v>42</v>
      </c>
      <c r="C47" s="15"/>
      <c r="D47" s="16">
        <f t="shared" si="1"/>
        <v>3.5235174133447893E-2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0.18120946697201837</v>
      </c>
      <c r="E48" s="16">
        <f t="shared" si="2"/>
        <v>1936.6218154233547</v>
      </c>
      <c r="F48" s="16">
        <f t="shared" si="3"/>
        <v>0</v>
      </c>
      <c r="G48" s="16">
        <v>0</v>
      </c>
      <c r="H48" s="16">
        <v>0</v>
      </c>
      <c r="I48" s="16">
        <f t="shared" si="4"/>
        <v>1936.6218154233547</v>
      </c>
      <c r="J48" s="16">
        <v>295.41688709847801</v>
      </c>
      <c r="K48" s="16">
        <f t="shared" si="5"/>
        <v>1641.2049283248768</v>
      </c>
      <c r="L48" s="16">
        <v>1193.04628629442</v>
      </c>
      <c r="M48" s="16">
        <v>357.91388588832501</v>
      </c>
      <c r="N48" s="16">
        <v>0</v>
      </c>
      <c r="O48" s="16">
        <v>0</v>
      </c>
      <c r="P48" s="16">
        <v>0</v>
      </c>
      <c r="Q48" s="16">
        <v>0</v>
      </c>
      <c r="R48" s="16">
        <v>45.3548832487309</v>
      </c>
      <c r="S48" s="16">
        <v>44.889872893400998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0.2718142004580264</v>
      </c>
      <c r="E49" s="16">
        <f t="shared" si="2"/>
        <v>2904.9327231350198</v>
      </c>
      <c r="F49" s="16">
        <f t="shared" si="3"/>
        <v>0</v>
      </c>
      <c r="G49" s="16">
        <v>0</v>
      </c>
      <c r="H49" s="16">
        <v>0</v>
      </c>
      <c r="I49" s="16">
        <f t="shared" si="4"/>
        <v>2904.9327231350198</v>
      </c>
      <c r="J49" s="16">
        <v>443.12533064771497</v>
      </c>
      <c r="K49" s="16">
        <f t="shared" si="5"/>
        <v>2461.8073924873047</v>
      </c>
      <c r="L49" s="16">
        <v>1789.5694294416201</v>
      </c>
      <c r="M49" s="16">
        <v>536.87082883248695</v>
      </c>
      <c r="N49" s="16">
        <v>0</v>
      </c>
      <c r="O49" s="16">
        <v>0</v>
      </c>
      <c r="P49" s="16">
        <v>0</v>
      </c>
      <c r="Q49" s="16">
        <v>0</v>
      </c>
      <c r="R49" s="16">
        <v>68.0323248730964</v>
      </c>
      <c r="S49" s="16">
        <v>67.334809340101501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4.705901465818399E-2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15">
      <c r="A51" s="14" t="s">
        <v>103</v>
      </c>
      <c r="B51" s="15" t="s">
        <v>46</v>
      </c>
      <c r="C51" s="15"/>
      <c r="D51" s="16">
        <f t="shared" si="1"/>
        <v>9.411802931636808E-3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0.18551520473142824</v>
      </c>
      <c r="E52" s="16">
        <f t="shared" si="2"/>
        <v>1982.6380960057199</v>
      </c>
      <c r="F52" s="16">
        <f t="shared" si="3"/>
        <v>0</v>
      </c>
      <c r="G52" s="16">
        <v>0</v>
      </c>
      <c r="H52" s="16">
        <v>0</v>
      </c>
      <c r="I52" s="16">
        <f t="shared" si="4"/>
        <v>1982.6380960057199</v>
      </c>
      <c r="J52" s="16">
        <v>0</v>
      </c>
      <c r="K52" s="16">
        <f t="shared" si="5"/>
        <v>1982.6380960057199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1982.6380960057199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0.10949537349476368</v>
      </c>
      <c r="E53" s="16">
        <f t="shared" si="2"/>
        <v>1170.1989556132385</v>
      </c>
      <c r="F53" s="16">
        <f t="shared" si="3"/>
        <v>0</v>
      </c>
      <c r="G53" s="16">
        <v>0</v>
      </c>
      <c r="H53" s="16">
        <v>0</v>
      </c>
      <c r="I53" s="16">
        <f t="shared" si="4"/>
        <v>1170.1989556132385</v>
      </c>
      <c r="J53" s="16">
        <v>178.50492543252801</v>
      </c>
      <c r="K53" s="16">
        <f t="shared" si="5"/>
        <v>991.69403018071057</v>
      </c>
      <c r="L53" s="16">
        <v>699.42338534010196</v>
      </c>
      <c r="M53" s="16">
        <v>209.82701560203</v>
      </c>
      <c r="N53" s="16">
        <v>0</v>
      </c>
      <c r="O53" s="16">
        <v>0</v>
      </c>
      <c r="P53" s="16">
        <v>0</v>
      </c>
      <c r="Q53" s="16">
        <v>0</v>
      </c>
      <c r="R53" s="16">
        <v>66.293269035533001</v>
      </c>
      <c r="S53" s="16">
        <v>16.1503602030457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0.94553574126608275</v>
      </c>
      <c r="E54" s="16">
        <f t="shared" si="2"/>
        <v>10105.129574058879</v>
      </c>
      <c r="F54" s="16">
        <f t="shared" si="3"/>
        <v>0</v>
      </c>
      <c r="G54" s="16">
        <v>0</v>
      </c>
      <c r="H54" s="16">
        <v>0</v>
      </c>
      <c r="I54" s="16">
        <f t="shared" si="4"/>
        <v>10105.129574058879</v>
      </c>
      <c r="J54" s="16">
        <v>1541.4604435005101</v>
      </c>
      <c r="K54" s="16">
        <f t="shared" si="5"/>
        <v>8563.6691305583699</v>
      </c>
      <c r="L54" s="16">
        <v>6039.7968243654796</v>
      </c>
      <c r="M54" s="16">
        <v>1811.93904730964</v>
      </c>
      <c r="N54" s="16">
        <v>0</v>
      </c>
      <c r="O54" s="16">
        <v>0</v>
      </c>
      <c r="P54" s="16">
        <v>0</v>
      </c>
      <c r="Q54" s="16">
        <v>0</v>
      </c>
      <c r="R54" s="16">
        <v>572.468527918782</v>
      </c>
      <c r="S54" s="16">
        <v>139.46473096446701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E55/890.6/12</f>
        <v>8.2880293370236821E-2</v>
      </c>
      <c r="E55" s="16">
        <f t="shared" ref="E55:E86" si="7">F55+I55</f>
        <v>885.75827130639493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885.75827130639493</v>
      </c>
      <c r="J55" s="16">
        <v>135.115668504365</v>
      </c>
      <c r="K55" s="16">
        <f t="shared" ref="K55:K86" si="10">SUM(L55:U55)</f>
        <v>750.64260280202996</v>
      </c>
      <c r="L55" s="16">
        <v>529.41428954314699</v>
      </c>
      <c r="M55" s="16">
        <v>158.82428686294401</v>
      </c>
      <c r="N55" s="16">
        <v>0</v>
      </c>
      <c r="O55" s="16">
        <v>0</v>
      </c>
      <c r="P55" s="16">
        <v>0</v>
      </c>
      <c r="Q55" s="16">
        <v>0</v>
      </c>
      <c r="R55" s="16">
        <v>50.179340101522797</v>
      </c>
      <c r="S55" s="16">
        <v>12.2246862944162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7.3961906872369212E-2</v>
      </c>
      <c r="E56" s="16">
        <f t="shared" si="7"/>
        <v>790.4456911263843</v>
      </c>
      <c r="F56" s="16">
        <f t="shared" si="8"/>
        <v>0</v>
      </c>
      <c r="G56" s="16">
        <v>0</v>
      </c>
      <c r="H56" s="16">
        <v>0</v>
      </c>
      <c r="I56" s="16">
        <f t="shared" si="9"/>
        <v>790.4456911263843</v>
      </c>
      <c r="J56" s="16">
        <v>120.57646135826199</v>
      </c>
      <c r="K56" s="16">
        <f t="shared" si="10"/>
        <v>669.8692297681223</v>
      </c>
      <c r="L56" s="16">
        <v>472.44632937258899</v>
      </c>
      <c r="M56" s="16">
        <v>141.73389881177701</v>
      </c>
      <c r="N56" s="16">
        <v>0</v>
      </c>
      <c r="O56" s="16">
        <v>0</v>
      </c>
      <c r="P56" s="16">
        <v>0</v>
      </c>
      <c r="Q56" s="16">
        <v>0</v>
      </c>
      <c r="R56" s="16">
        <v>44.779760406091299</v>
      </c>
      <c r="S56" s="16">
        <v>10.909241177665001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0.14007936907645677</v>
      </c>
      <c r="E57" s="16">
        <f t="shared" si="7"/>
        <v>1497.0562331939086</v>
      </c>
      <c r="F57" s="16">
        <f t="shared" si="8"/>
        <v>0</v>
      </c>
      <c r="G57" s="16">
        <v>0</v>
      </c>
      <c r="H57" s="16">
        <v>0</v>
      </c>
      <c r="I57" s="16">
        <f t="shared" si="9"/>
        <v>1497.0562331939086</v>
      </c>
      <c r="J57" s="16">
        <v>228.36451014822299</v>
      </c>
      <c r="K57" s="16">
        <f t="shared" si="10"/>
        <v>1268.6917230456856</v>
      </c>
      <c r="L57" s="16">
        <v>894.78471472081196</v>
      </c>
      <c r="M57" s="16">
        <v>268.43541441624399</v>
      </c>
      <c r="N57" s="16">
        <v>0</v>
      </c>
      <c r="O57" s="16">
        <v>0</v>
      </c>
      <c r="P57" s="16">
        <v>0</v>
      </c>
      <c r="Q57" s="16">
        <v>0</v>
      </c>
      <c r="R57" s="16">
        <v>84.810152284264205</v>
      </c>
      <c r="S57" s="16">
        <v>20.661441624365501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5.649867886083753E-2</v>
      </c>
      <c r="E58" s="16">
        <f t="shared" si="7"/>
        <v>603.81268072154285</v>
      </c>
      <c r="F58" s="16">
        <f t="shared" si="8"/>
        <v>0</v>
      </c>
      <c r="G58" s="16">
        <v>0</v>
      </c>
      <c r="H58" s="16">
        <v>0</v>
      </c>
      <c r="I58" s="16">
        <f t="shared" si="9"/>
        <v>603.81268072154285</v>
      </c>
      <c r="J58" s="16">
        <v>92.107019093116705</v>
      </c>
      <c r="K58" s="16">
        <f t="shared" si="10"/>
        <v>511.70566162842618</v>
      </c>
      <c r="L58" s="16">
        <v>360.89650160406097</v>
      </c>
      <c r="M58" s="16">
        <v>108.268950481218</v>
      </c>
      <c r="N58" s="16">
        <v>0</v>
      </c>
      <c r="O58" s="16">
        <v>0</v>
      </c>
      <c r="P58" s="16">
        <v>0</v>
      </c>
      <c r="Q58" s="16">
        <v>0</v>
      </c>
      <c r="R58" s="16">
        <v>34.206761421319797</v>
      </c>
      <c r="S58" s="16">
        <v>8.3334481218274092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0</v>
      </c>
      <c r="E59" s="16">
        <f t="shared" si="7"/>
        <v>0</v>
      </c>
      <c r="F59" s="16">
        <f t="shared" si="8"/>
        <v>0</v>
      </c>
      <c r="G59" s="16">
        <v>0</v>
      </c>
      <c r="H59" s="16">
        <v>0</v>
      </c>
      <c r="I59" s="16">
        <f t="shared" si="9"/>
        <v>0</v>
      </c>
      <c r="J59" s="16">
        <v>0</v>
      </c>
      <c r="K59" s="16">
        <f t="shared" si="10"/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6.1072900532464842E-2</v>
      </c>
      <c r="E62" s="16">
        <f t="shared" si="7"/>
        <v>652.69830257055833</v>
      </c>
      <c r="F62" s="16">
        <f t="shared" si="8"/>
        <v>0</v>
      </c>
      <c r="G62" s="16">
        <v>0</v>
      </c>
      <c r="H62" s="16">
        <v>0</v>
      </c>
      <c r="I62" s="16">
        <f t="shared" si="9"/>
        <v>652.69830257055833</v>
      </c>
      <c r="J62" s="16">
        <v>99.564147849746206</v>
      </c>
      <c r="K62" s="16">
        <f t="shared" si="10"/>
        <v>553.13415472081215</v>
      </c>
      <c r="L62" s="16">
        <v>198.84104771573601</v>
      </c>
      <c r="M62" s="16">
        <v>59.652314314720797</v>
      </c>
      <c r="N62" s="16">
        <v>279.60000000000002</v>
      </c>
      <c r="O62" s="16">
        <v>0</v>
      </c>
      <c r="P62" s="16">
        <v>0</v>
      </c>
      <c r="Q62" s="16">
        <v>0</v>
      </c>
      <c r="R62" s="16">
        <v>7.5591472081218303</v>
      </c>
      <c r="S62" s="16">
        <v>7.4816454822334997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5.4763316293454829E-2</v>
      </c>
      <c r="E63" s="16">
        <f t="shared" si="7"/>
        <v>585.26651389141045</v>
      </c>
      <c r="F63" s="16">
        <f t="shared" si="8"/>
        <v>0</v>
      </c>
      <c r="G63" s="16">
        <v>0</v>
      </c>
      <c r="H63" s="16">
        <v>0</v>
      </c>
      <c r="I63" s="16">
        <f t="shared" si="9"/>
        <v>585.26651389141045</v>
      </c>
      <c r="J63" s="16">
        <v>89.277942796994793</v>
      </c>
      <c r="K63" s="16">
        <f t="shared" si="10"/>
        <v>495.9885710944157</v>
      </c>
      <c r="L63" s="16">
        <v>202.32076605076099</v>
      </c>
      <c r="M63" s="16">
        <v>60.696229815228399</v>
      </c>
      <c r="N63" s="16">
        <v>215.6</v>
      </c>
      <c r="O63" s="16">
        <v>0</v>
      </c>
      <c r="P63" s="16">
        <v>0</v>
      </c>
      <c r="Q63" s="16">
        <v>0</v>
      </c>
      <c r="R63" s="16">
        <v>13.6808284263959</v>
      </c>
      <c r="S63" s="16">
        <v>3.6907468020304601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9.1882354337291458E-3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9.1882354337291458E-3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5.0675657059603911E-2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1.512606333660496E-2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6"/>
        <v>2.9033432958598513</v>
      </c>
      <c r="E69" s="16">
        <f t="shared" si="7"/>
        <v>31028.610471513399</v>
      </c>
      <c r="F69" s="16">
        <f t="shared" si="8"/>
        <v>0</v>
      </c>
      <c r="G69" s="16">
        <v>0</v>
      </c>
      <c r="H69" s="16">
        <v>0</v>
      </c>
      <c r="I69" s="16">
        <f t="shared" si="9"/>
        <v>31028.610471513399</v>
      </c>
      <c r="J69" s="16">
        <v>4733.1778685359404</v>
      </c>
      <c r="K69" s="16">
        <f t="shared" si="10"/>
        <v>26295.432602977457</v>
      </c>
      <c r="L69" s="16">
        <v>1065.3903336609101</v>
      </c>
      <c r="M69" s="16">
        <v>319.61710009827402</v>
      </c>
      <c r="N69" s="16">
        <v>24740.400000000001</v>
      </c>
      <c r="O69" s="16">
        <v>0</v>
      </c>
      <c r="P69" s="16">
        <v>0</v>
      </c>
      <c r="Q69" s="16">
        <v>0</v>
      </c>
      <c r="R69" s="16">
        <v>158.88836223350299</v>
      </c>
      <c r="S69" s="16">
        <v>11.136806984771599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69</v>
      </c>
      <c r="C70" s="15"/>
      <c r="D70" s="16">
        <f t="shared" si="6"/>
        <v>0.54897596958922446</v>
      </c>
      <c r="E70" s="16">
        <f t="shared" si="7"/>
        <v>5867.0159821939596</v>
      </c>
      <c r="F70" s="16">
        <f t="shared" si="8"/>
        <v>0</v>
      </c>
      <c r="G70" s="16">
        <v>0</v>
      </c>
      <c r="H70" s="16">
        <v>0</v>
      </c>
      <c r="I70" s="16">
        <f t="shared" si="9"/>
        <v>5867.0159821939596</v>
      </c>
      <c r="J70" s="16">
        <v>894.96853965670596</v>
      </c>
      <c r="K70" s="16">
        <f t="shared" si="10"/>
        <v>4972.047442537254</v>
      </c>
      <c r="L70" s="16">
        <v>1135.78006455228</v>
      </c>
      <c r="M70" s="16">
        <v>340.73401936568501</v>
      </c>
      <c r="N70" s="16">
        <v>3295</v>
      </c>
      <c r="O70" s="16">
        <v>0</v>
      </c>
      <c r="P70" s="16">
        <v>0</v>
      </c>
      <c r="Q70" s="16">
        <v>0</v>
      </c>
      <c r="R70" s="16">
        <v>177.05036978680201</v>
      </c>
      <c r="S70" s="16">
        <v>23.482988832487301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22.5">
      <c r="A71" s="14" t="s">
        <v>123</v>
      </c>
      <c r="B71" s="15" t="s">
        <v>70</v>
      </c>
      <c r="C71" s="15"/>
      <c r="D71" s="16">
        <f t="shared" si="6"/>
        <v>0.81138227745822833</v>
      </c>
      <c r="E71" s="16">
        <f t="shared" si="7"/>
        <v>8671.4046756515781</v>
      </c>
      <c r="F71" s="16">
        <f t="shared" si="8"/>
        <v>0</v>
      </c>
      <c r="G71" s="16">
        <v>0</v>
      </c>
      <c r="H71" s="16">
        <v>0</v>
      </c>
      <c r="I71" s="16">
        <f t="shared" si="9"/>
        <v>8671.4046756515781</v>
      </c>
      <c r="J71" s="16">
        <v>1322.75664543838</v>
      </c>
      <c r="K71" s="16">
        <f t="shared" si="10"/>
        <v>7348.6480302131986</v>
      </c>
      <c r="L71" s="16">
        <v>218.72515248731</v>
      </c>
      <c r="M71" s="16">
        <v>65.617545746192903</v>
      </c>
      <c r="N71" s="16">
        <v>7024</v>
      </c>
      <c r="O71" s="16">
        <v>0</v>
      </c>
      <c r="P71" s="16">
        <v>0</v>
      </c>
      <c r="Q71" s="16">
        <v>0</v>
      </c>
      <c r="R71" s="16">
        <v>34.7667329949238</v>
      </c>
      <c r="S71" s="16">
        <v>5.5385989847715598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>
      <c r="A72" s="10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6">
      <c r="A73" s="82" t="s">
        <v>71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73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</sheetData>
  <mergeCells count="22">
    <mergeCell ref="A75:R75"/>
    <mergeCell ref="A76:R76"/>
    <mergeCell ref="A8:U8"/>
    <mergeCell ref="A9:U9"/>
    <mergeCell ref="A10:U10"/>
    <mergeCell ref="A11:U11"/>
    <mergeCell ref="A15:U15"/>
    <mergeCell ref="A16:U16"/>
    <mergeCell ref="A13:U13"/>
    <mergeCell ref="K20:K21"/>
    <mergeCell ref="A74:R74"/>
    <mergeCell ref="B20:B21"/>
    <mergeCell ref="C20:C21"/>
    <mergeCell ref="D20:D21"/>
    <mergeCell ref="E20:E21"/>
    <mergeCell ref="A73:R73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5" orientation="landscape" r:id="rId1"/>
  <rowBreaks count="1" manualBreakCount="1">
    <brk id="4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2:Z76"/>
  <sheetViews>
    <sheetView topLeftCell="A26" zoomScaleNormal="100" workbookViewId="0">
      <selection activeCell="B36" sqref="B36:B38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149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148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15">
      <c r="A22" s="10"/>
      <c r="B22" s="11" t="s">
        <v>16</v>
      </c>
      <c r="C22" s="11"/>
      <c r="D22" s="12">
        <f t="shared" ref="D22:U22" si="0">SUM(D24:D71)+D23</f>
        <v>10.882609258769458</v>
      </c>
      <c r="E22" s="12">
        <f t="shared" si="0"/>
        <v>116918.40083251556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116918.40083251556</v>
      </c>
      <c r="J22" s="12">
        <f t="shared" si="0"/>
        <v>17492.280608023164</v>
      </c>
      <c r="K22" s="12">
        <f t="shared" si="0"/>
        <v>99426.120224492392</v>
      </c>
      <c r="L22" s="12">
        <f t="shared" si="0"/>
        <v>59672.494635693816</v>
      </c>
      <c r="M22" s="12">
        <f t="shared" si="0"/>
        <v>17901.748390708126</v>
      </c>
      <c r="N22" s="12">
        <f t="shared" si="0"/>
        <v>14808.255999999999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3504.6338757008466</v>
      </c>
      <c r="S22" s="12">
        <f t="shared" si="0"/>
        <v>1306.4390791370558</v>
      </c>
      <c r="T22" s="12">
        <f t="shared" si="0"/>
        <v>2232.54824325257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E23/895.3/12</f>
        <v>2.5342945672444448</v>
      </c>
      <c r="E23" s="16">
        <f t="shared" ref="E23:E54" si="2">F23+I23</f>
        <v>27227.447112647416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27227.447112647416</v>
      </c>
      <c r="J23" s="16">
        <v>4114.6420809580804</v>
      </c>
      <c r="K23" s="16">
        <f t="shared" ref="K23:K54" si="5">SUM(L23:U23)</f>
        <v>23112.805031689335</v>
      </c>
      <c r="L23" s="16">
        <v>17032.894845120001</v>
      </c>
      <c r="M23" s="16">
        <v>5109.8684535359998</v>
      </c>
      <c r="N23" s="16">
        <v>0</v>
      </c>
      <c r="O23" s="16">
        <v>0</v>
      </c>
      <c r="P23" s="16">
        <v>0</v>
      </c>
      <c r="Q23" s="16">
        <v>0</v>
      </c>
      <c r="R23" s="16">
        <v>716.35937333333402</v>
      </c>
      <c r="S23" s="16">
        <v>14.23527</v>
      </c>
      <c r="T23" s="16">
        <v>239.44708969999999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1.1282028370378644E-2</v>
      </c>
      <c r="E25" s="16">
        <f t="shared" si="2"/>
        <v>121.20959999999999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121.20959999999999</v>
      </c>
      <c r="J25" s="16">
        <v>18.489599999999999</v>
      </c>
      <c r="K25" s="16">
        <f t="shared" si="5"/>
        <v>102.72</v>
      </c>
      <c r="L25" s="16">
        <v>0</v>
      </c>
      <c r="M25" s="16">
        <v>0</v>
      </c>
      <c r="N25" s="16">
        <v>102.72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4.5519041057933113E-2</v>
      </c>
      <c r="E26" s="16">
        <f t="shared" si="2"/>
        <v>489.03836951001017</v>
      </c>
      <c r="F26" s="16">
        <f t="shared" si="3"/>
        <v>0</v>
      </c>
      <c r="G26" s="16">
        <v>0</v>
      </c>
      <c r="H26" s="16">
        <v>0</v>
      </c>
      <c r="I26" s="16">
        <f t="shared" si="4"/>
        <v>489.03836951001017</v>
      </c>
      <c r="J26" s="16">
        <v>74.599073315086301</v>
      </c>
      <c r="K26" s="16">
        <f t="shared" si="5"/>
        <v>414.43929619492388</v>
      </c>
      <c r="L26" s="16">
        <v>292.29634014213201</v>
      </c>
      <c r="M26" s="16">
        <v>87.688902042639597</v>
      </c>
      <c r="N26" s="16">
        <v>0</v>
      </c>
      <c r="O26" s="16">
        <v>0</v>
      </c>
      <c r="P26" s="16">
        <v>0</v>
      </c>
      <c r="Q26" s="16">
        <v>0</v>
      </c>
      <c r="R26" s="16">
        <v>27.704649746192899</v>
      </c>
      <c r="S26" s="16">
        <v>6.7494042639593896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1.2288888342071397E-2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5.5992491748391715E-2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0.26876396039228029</v>
      </c>
      <c r="E29" s="16">
        <f t="shared" si="2"/>
        <v>2887.4924848705023</v>
      </c>
      <c r="F29" s="16">
        <f t="shared" si="3"/>
        <v>0</v>
      </c>
      <c r="G29" s="16">
        <v>0</v>
      </c>
      <c r="H29" s="16">
        <v>0</v>
      </c>
      <c r="I29" s="16">
        <f t="shared" si="4"/>
        <v>2887.4924848705023</v>
      </c>
      <c r="J29" s="16">
        <v>440.46495531922898</v>
      </c>
      <c r="K29" s="16">
        <f t="shared" si="5"/>
        <v>2447.0275295512733</v>
      </c>
      <c r="L29" s="16">
        <v>1765.7085037157401</v>
      </c>
      <c r="M29" s="16">
        <v>529.71255111472101</v>
      </c>
      <c r="N29" s="16">
        <v>0</v>
      </c>
      <c r="O29" s="16">
        <v>0</v>
      </c>
      <c r="P29" s="16">
        <v>0</v>
      </c>
      <c r="Q29" s="16">
        <v>0</v>
      </c>
      <c r="R29" s="16">
        <v>119.39632081218301</v>
      </c>
      <c r="S29" s="16">
        <v>32.210153908629401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0.27726892641820594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0.14168778960593428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6.8852976199838892E-2</v>
      </c>
      <c r="E32" s="16">
        <f t="shared" si="2"/>
        <v>739.72883510058909</v>
      </c>
      <c r="F32" s="16">
        <f t="shared" si="3"/>
        <v>0</v>
      </c>
      <c r="G32" s="16">
        <v>0</v>
      </c>
      <c r="H32" s="16">
        <v>0</v>
      </c>
      <c r="I32" s="16">
        <f t="shared" si="4"/>
        <v>739.72883510058909</v>
      </c>
      <c r="J32" s="16">
        <v>112.83999179500501</v>
      </c>
      <c r="K32" s="16">
        <f t="shared" si="5"/>
        <v>626.88884330558403</v>
      </c>
      <c r="L32" s="16">
        <v>429.49666306598999</v>
      </c>
      <c r="M32" s="16">
        <v>128.848998919797</v>
      </c>
      <c r="N32" s="16">
        <v>0</v>
      </c>
      <c r="O32" s="16">
        <v>0</v>
      </c>
      <c r="P32" s="16">
        <v>0</v>
      </c>
      <c r="Q32" s="16">
        <v>0</v>
      </c>
      <c r="R32" s="16">
        <v>64.053539086294407</v>
      </c>
      <c r="S32" s="16">
        <v>4.4896422335025399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0.11475496033306477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0</v>
      </c>
      <c r="E34" s="16">
        <f t="shared" si="2"/>
        <v>0</v>
      </c>
      <c r="F34" s="16">
        <f t="shared" si="3"/>
        <v>0</v>
      </c>
      <c r="G34" s="16">
        <v>0</v>
      </c>
      <c r="H34" s="16">
        <v>0</v>
      </c>
      <c r="I34" s="16">
        <f t="shared" si="4"/>
        <v>0</v>
      </c>
      <c r="J34" s="16">
        <v>0</v>
      </c>
      <c r="K34" s="16">
        <f t="shared" si="5"/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0.90129091525342897</v>
      </c>
      <c r="E36" s="16">
        <f t="shared" si="2"/>
        <v>9683.1090771167383</v>
      </c>
      <c r="F36" s="16">
        <f t="shared" si="3"/>
        <v>0</v>
      </c>
      <c r="G36" s="16">
        <v>0</v>
      </c>
      <c r="H36" s="16">
        <v>0</v>
      </c>
      <c r="I36" s="16">
        <f t="shared" si="4"/>
        <v>9683.1090771167383</v>
      </c>
      <c r="J36" s="16">
        <v>1477.08443549238</v>
      </c>
      <c r="K36" s="16">
        <f t="shared" si="5"/>
        <v>8206.024641624359</v>
      </c>
      <c r="L36" s="16">
        <v>5965.2314314720797</v>
      </c>
      <c r="M36" s="16">
        <v>1789.5694294416201</v>
      </c>
      <c r="N36" s="16">
        <v>0</v>
      </c>
      <c r="O36" s="16">
        <v>0</v>
      </c>
      <c r="P36" s="16">
        <v>0</v>
      </c>
      <c r="Q36" s="16">
        <v>0</v>
      </c>
      <c r="R36" s="16">
        <v>226.774416243655</v>
      </c>
      <c r="S36" s="16">
        <v>224.44936446700501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0.45064545762671493</v>
      </c>
      <c r="E39" s="16">
        <f t="shared" si="2"/>
        <v>4841.5545385583746</v>
      </c>
      <c r="F39" s="16">
        <f t="shared" si="3"/>
        <v>0</v>
      </c>
      <c r="G39" s="16">
        <v>0</v>
      </c>
      <c r="H39" s="16">
        <v>0</v>
      </c>
      <c r="I39" s="16">
        <f t="shared" si="4"/>
        <v>4841.5545385583746</v>
      </c>
      <c r="J39" s="16">
        <v>738.54221774619305</v>
      </c>
      <c r="K39" s="16">
        <f t="shared" si="5"/>
        <v>4103.0123208121813</v>
      </c>
      <c r="L39" s="16">
        <v>2982.6157157360399</v>
      </c>
      <c r="M39" s="16">
        <v>894.78471472081196</v>
      </c>
      <c r="N39" s="16">
        <v>0</v>
      </c>
      <c r="O39" s="16">
        <v>0</v>
      </c>
      <c r="P39" s="16">
        <v>0</v>
      </c>
      <c r="Q39" s="16">
        <v>0</v>
      </c>
      <c r="R39" s="16">
        <v>113.387208121827</v>
      </c>
      <c r="S39" s="16">
        <v>112.224682233503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0.65093232768303244</v>
      </c>
      <c r="E40" s="16">
        <f t="shared" si="2"/>
        <v>6993.3565556954263</v>
      </c>
      <c r="F40" s="16">
        <f t="shared" si="3"/>
        <v>0</v>
      </c>
      <c r="G40" s="16">
        <v>0</v>
      </c>
      <c r="H40" s="16">
        <v>0</v>
      </c>
      <c r="I40" s="16">
        <f t="shared" si="4"/>
        <v>6993.3565556954263</v>
      </c>
      <c r="J40" s="16">
        <v>1066.78320341117</v>
      </c>
      <c r="K40" s="16">
        <f t="shared" si="5"/>
        <v>5926.5733522842565</v>
      </c>
      <c r="L40" s="16">
        <v>4308.2227005076102</v>
      </c>
      <c r="M40" s="16">
        <v>1292.46681015228</v>
      </c>
      <c r="N40" s="16">
        <v>0</v>
      </c>
      <c r="O40" s="16">
        <v>0</v>
      </c>
      <c r="P40" s="16">
        <v>0</v>
      </c>
      <c r="Q40" s="16">
        <v>0</v>
      </c>
      <c r="R40" s="16">
        <v>163.78152284263999</v>
      </c>
      <c r="S40" s="16">
        <v>162.10231878172601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0.90129091525342897</v>
      </c>
      <c r="E41" s="16">
        <f t="shared" si="2"/>
        <v>9683.1090771167383</v>
      </c>
      <c r="F41" s="16">
        <f t="shared" si="3"/>
        <v>0</v>
      </c>
      <c r="G41" s="16">
        <v>0</v>
      </c>
      <c r="H41" s="16">
        <v>0</v>
      </c>
      <c r="I41" s="16">
        <f t="shared" si="4"/>
        <v>9683.1090771167383</v>
      </c>
      <c r="J41" s="16">
        <v>1477.08443549238</v>
      </c>
      <c r="K41" s="16">
        <f t="shared" si="5"/>
        <v>8206.024641624359</v>
      </c>
      <c r="L41" s="16">
        <v>5965.2314314720797</v>
      </c>
      <c r="M41" s="16">
        <v>1789.5694294416201</v>
      </c>
      <c r="N41" s="16">
        <v>0</v>
      </c>
      <c r="O41" s="16">
        <v>0</v>
      </c>
      <c r="P41" s="16">
        <v>0</v>
      </c>
      <c r="Q41" s="16">
        <v>0</v>
      </c>
      <c r="R41" s="16">
        <v>226.774416243655</v>
      </c>
      <c r="S41" s="16">
        <v>224.44936446700501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1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1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1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0.15021515254223833</v>
      </c>
      <c r="E45" s="16">
        <f t="shared" si="2"/>
        <v>1613.8515128527915</v>
      </c>
      <c r="F45" s="16">
        <f t="shared" si="3"/>
        <v>0</v>
      </c>
      <c r="G45" s="16">
        <v>0</v>
      </c>
      <c r="H45" s="16">
        <v>0</v>
      </c>
      <c r="I45" s="16">
        <f t="shared" si="4"/>
        <v>1613.8515128527915</v>
      </c>
      <c r="J45" s="16">
        <v>246.18073924873099</v>
      </c>
      <c r="K45" s="16">
        <f t="shared" si="5"/>
        <v>1367.6707736040605</v>
      </c>
      <c r="L45" s="16">
        <v>994.20523857868</v>
      </c>
      <c r="M45" s="16">
        <v>298.26157157360399</v>
      </c>
      <c r="N45" s="16">
        <v>0</v>
      </c>
      <c r="O45" s="16">
        <v>0</v>
      </c>
      <c r="P45" s="16">
        <v>0</v>
      </c>
      <c r="Q45" s="16">
        <v>0</v>
      </c>
      <c r="R45" s="16">
        <v>37.7957360406091</v>
      </c>
      <c r="S45" s="16">
        <v>37.408227411167502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2.2532272881335746E-2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3.5050202259855577E-2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9.0129091525342916E-2</v>
      </c>
      <c r="E48" s="16">
        <f t="shared" si="2"/>
        <v>968.31090771167396</v>
      </c>
      <c r="F48" s="16">
        <f t="shared" si="3"/>
        <v>0</v>
      </c>
      <c r="G48" s="16">
        <v>0</v>
      </c>
      <c r="H48" s="16">
        <v>0</v>
      </c>
      <c r="I48" s="16">
        <f t="shared" si="4"/>
        <v>968.31090771167396</v>
      </c>
      <c r="J48" s="16">
        <v>147.70844354923801</v>
      </c>
      <c r="K48" s="16">
        <f t="shared" si="5"/>
        <v>820.60246416243592</v>
      </c>
      <c r="L48" s="16">
        <v>596.52314314720797</v>
      </c>
      <c r="M48" s="16">
        <v>178.95694294416199</v>
      </c>
      <c r="N48" s="16">
        <v>0</v>
      </c>
      <c r="O48" s="16">
        <v>0</v>
      </c>
      <c r="P48" s="16">
        <v>0</v>
      </c>
      <c r="Q48" s="16">
        <v>0</v>
      </c>
      <c r="R48" s="16">
        <v>22.6774416243655</v>
      </c>
      <c r="S48" s="16">
        <v>22.444936446700499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0.13519363728801453</v>
      </c>
      <c r="E49" s="16">
        <f t="shared" si="2"/>
        <v>1452.4663615675129</v>
      </c>
      <c r="F49" s="16">
        <f t="shared" si="3"/>
        <v>0</v>
      </c>
      <c r="G49" s="16">
        <v>0</v>
      </c>
      <c r="H49" s="16">
        <v>0</v>
      </c>
      <c r="I49" s="16">
        <f t="shared" si="4"/>
        <v>1452.4663615675129</v>
      </c>
      <c r="J49" s="16">
        <v>221.562665323858</v>
      </c>
      <c r="K49" s="16">
        <f t="shared" si="5"/>
        <v>1230.9036962436548</v>
      </c>
      <c r="L49" s="16">
        <v>894.78471472081196</v>
      </c>
      <c r="M49" s="16">
        <v>268.43541441624399</v>
      </c>
      <c r="N49" s="16">
        <v>0</v>
      </c>
      <c r="O49" s="16">
        <v>0</v>
      </c>
      <c r="P49" s="16">
        <v>0</v>
      </c>
      <c r="Q49" s="16">
        <v>0</v>
      </c>
      <c r="R49" s="16">
        <v>34.016162436548299</v>
      </c>
      <c r="S49" s="16">
        <v>33.6674046700508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4.6811971913971469E-2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9.3623943827943062E-3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0.18551520473142802</v>
      </c>
      <c r="E52" s="16">
        <f t="shared" si="2"/>
        <v>1993.1011535525699</v>
      </c>
      <c r="F52" s="16">
        <f t="shared" si="3"/>
        <v>0</v>
      </c>
      <c r="G52" s="16">
        <v>0</v>
      </c>
      <c r="H52" s="16">
        <v>0</v>
      </c>
      <c r="I52" s="16">
        <f t="shared" si="4"/>
        <v>1993.1011535525699</v>
      </c>
      <c r="J52" s="16">
        <v>0</v>
      </c>
      <c r="K52" s="16">
        <f t="shared" si="5"/>
        <v>1993.1011535525699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1993.1011535525699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7.2613708354321807E-2</v>
      </c>
      <c r="E53" s="16">
        <f t="shared" si="2"/>
        <v>780.13263707549174</v>
      </c>
      <c r="F53" s="16">
        <f t="shared" si="3"/>
        <v>0</v>
      </c>
      <c r="G53" s="16">
        <v>0</v>
      </c>
      <c r="H53" s="16">
        <v>0</v>
      </c>
      <c r="I53" s="16">
        <f t="shared" si="4"/>
        <v>780.13263707549174</v>
      </c>
      <c r="J53" s="16">
        <v>119.003283621685</v>
      </c>
      <c r="K53" s="16">
        <f t="shared" si="5"/>
        <v>661.12935345380674</v>
      </c>
      <c r="L53" s="16">
        <v>466.28225689340098</v>
      </c>
      <c r="M53" s="16">
        <v>139.88467706802001</v>
      </c>
      <c r="N53" s="16">
        <v>0</v>
      </c>
      <c r="O53" s="16">
        <v>0</v>
      </c>
      <c r="P53" s="16">
        <v>0</v>
      </c>
      <c r="Q53" s="16">
        <v>0</v>
      </c>
      <c r="R53" s="16">
        <v>44.195512690355301</v>
      </c>
      <c r="S53" s="16">
        <v>10.766906802030499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1.2540960291471361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22.5">
      <c r="A55" s="14" t="s">
        <v>107</v>
      </c>
      <c r="B55" s="15" t="s">
        <v>50</v>
      </c>
      <c r="C55" s="15"/>
      <c r="D55" s="16">
        <f t="shared" ref="D55:D86" si="6">E55/895.3/12</f>
        <v>5.4963467944102812E-2</v>
      </c>
      <c r="E55" s="16">
        <f t="shared" ref="E55:E86" si="7">F55+I55</f>
        <v>590.50551420426291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590.50551420426291</v>
      </c>
      <c r="J55" s="16">
        <v>90.077112336243502</v>
      </c>
      <c r="K55" s="16">
        <f t="shared" ref="K55:K86" si="10">SUM(L55:U55)</f>
        <v>500.42840186801942</v>
      </c>
      <c r="L55" s="16">
        <v>352.94285969543103</v>
      </c>
      <c r="M55" s="16">
        <v>105.88285790862901</v>
      </c>
      <c r="N55" s="16">
        <v>0</v>
      </c>
      <c r="O55" s="16">
        <v>0</v>
      </c>
      <c r="P55" s="16">
        <v>0</v>
      </c>
      <c r="Q55" s="16">
        <v>0</v>
      </c>
      <c r="R55" s="16">
        <v>33.452893401015203</v>
      </c>
      <c r="S55" s="16">
        <v>8.1497908629441493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15">
      <c r="A56" s="14" t="s">
        <v>108</v>
      </c>
      <c r="B56" s="15" t="s">
        <v>51</v>
      </c>
      <c r="C56" s="15"/>
      <c r="D56" s="16">
        <f t="shared" si="6"/>
        <v>4.9049089139976937E-2</v>
      </c>
      <c r="E56" s="16">
        <f t="shared" si="7"/>
        <v>526.96379408425616</v>
      </c>
      <c r="F56" s="16">
        <f t="shared" si="8"/>
        <v>0</v>
      </c>
      <c r="G56" s="16">
        <v>0</v>
      </c>
      <c r="H56" s="16">
        <v>0</v>
      </c>
      <c r="I56" s="16">
        <f t="shared" si="9"/>
        <v>526.96379408425616</v>
      </c>
      <c r="J56" s="16">
        <v>80.384307572174706</v>
      </c>
      <c r="K56" s="16">
        <f t="shared" si="10"/>
        <v>446.57948651208147</v>
      </c>
      <c r="L56" s="16">
        <v>314.96421958172601</v>
      </c>
      <c r="M56" s="16">
        <v>94.489265874517798</v>
      </c>
      <c r="N56" s="16">
        <v>0</v>
      </c>
      <c r="O56" s="16">
        <v>0</v>
      </c>
      <c r="P56" s="16">
        <v>0</v>
      </c>
      <c r="Q56" s="16">
        <v>0</v>
      </c>
      <c r="R56" s="16">
        <v>29.853173604060999</v>
      </c>
      <c r="S56" s="16">
        <v>7.27282745177666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15">
      <c r="A57" s="14" t="s">
        <v>109</v>
      </c>
      <c r="B57" s="15" t="s">
        <v>52</v>
      </c>
      <c r="C57" s="15"/>
      <c r="D57" s="16">
        <f t="shared" si="6"/>
        <v>9.2896002159047086E-2</v>
      </c>
      <c r="E57" s="16">
        <f t="shared" si="7"/>
        <v>998.03748879593832</v>
      </c>
      <c r="F57" s="16">
        <f t="shared" si="8"/>
        <v>0</v>
      </c>
      <c r="G57" s="16">
        <v>0</v>
      </c>
      <c r="H57" s="16">
        <v>0</v>
      </c>
      <c r="I57" s="16">
        <f t="shared" si="9"/>
        <v>998.03748879593832</v>
      </c>
      <c r="J57" s="16">
        <v>152.24300676548199</v>
      </c>
      <c r="K57" s="16">
        <f t="shared" si="10"/>
        <v>845.79448203045627</v>
      </c>
      <c r="L57" s="16">
        <v>596.52314314720797</v>
      </c>
      <c r="M57" s="16">
        <v>178.95694294416199</v>
      </c>
      <c r="N57" s="16">
        <v>0</v>
      </c>
      <c r="O57" s="16">
        <v>0</v>
      </c>
      <c r="P57" s="16">
        <v>0</v>
      </c>
      <c r="Q57" s="16">
        <v>0</v>
      </c>
      <c r="R57" s="16">
        <v>56.540101522842598</v>
      </c>
      <c r="S57" s="16">
        <v>13.7742944162437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15">
      <c r="A58" s="14" t="s">
        <v>110</v>
      </c>
      <c r="B58" s="15" t="s">
        <v>53</v>
      </c>
      <c r="C58" s="15"/>
      <c r="D58" s="16">
        <f t="shared" si="6"/>
        <v>7.4936108408297966E-2</v>
      </c>
      <c r="E58" s="16">
        <f t="shared" si="7"/>
        <v>805.08357429539001</v>
      </c>
      <c r="F58" s="16">
        <f t="shared" si="8"/>
        <v>0</v>
      </c>
      <c r="G58" s="16">
        <v>0</v>
      </c>
      <c r="H58" s="16">
        <v>0</v>
      </c>
      <c r="I58" s="16">
        <f t="shared" si="9"/>
        <v>805.08357429539001</v>
      </c>
      <c r="J58" s="16">
        <v>122.809358790822</v>
      </c>
      <c r="K58" s="16">
        <f t="shared" si="10"/>
        <v>682.27421550456802</v>
      </c>
      <c r="L58" s="16">
        <v>481.19533547208101</v>
      </c>
      <c r="M58" s="16">
        <v>144.35860064162401</v>
      </c>
      <c r="N58" s="16">
        <v>0</v>
      </c>
      <c r="O58" s="16">
        <v>0</v>
      </c>
      <c r="P58" s="16">
        <v>0</v>
      </c>
      <c r="Q58" s="16">
        <v>0</v>
      </c>
      <c r="R58" s="16">
        <v>45.609015228426401</v>
      </c>
      <c r="S58" s="16">
        <v>11.1112641624366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4.9544534484825202E-2</v>
      </c>
      <c r="E59" s="16">
        <f t="shared" si="7"/>
        <v>532.28666069116798</v>
      </c>
      <c r="F59" s="16">
        <f t="shared" si="8"/>
        <v>0</v>
      </c>
      <c r="G59" s="16">
        <v>0</v>
      </c>
      <c r="H59" s="16">
        <v>0</v>
      </c>
      <c r="I59" s="16">
        <f t="shared" si="9"/>
        <v>532.28666069116798</v>
      </c>
      <c r="J59" s="16">
        <v>81.196270274923904</v>
      </c>
      <c r="K59" s="16">
        <f t="shared" si="10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1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15">
      <c r="A62" s="14" t="s">
        <v>114</v>
      </c>
      <c r="B62" s="15" t="s">
        <v>59</v>
      </c>
      <c r="C62" s="15"/>
      <c r="D62" s="16">
        <f t="shared" si="6"/>
        <v>0</v>
      </c>
      <c r="E62" s="16">
        <f t="shared" si="7"/>
        <v>0</v>
      </c>
      <c r="F62" s="16">
        <f t="shared" si="8"/>
        <v>0</v>
      </c>
      <c r="G62" s="16">
        <v>0</v>
      </c>
      <c r="H62" s="16">
        <v>0</v>
      </c>
      <c r="I62" s="16">
        <f t="shared" si="9"/>
        <v>0</v>
      </c>
      <c r="J62" s="16">
        <v>0</v>
      </c>
      <c r="K62" s="16">
        <f t="shared" si="10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1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9.1400005330941336E-3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9.1400005330941336E-3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5.0409628255649784E-2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1.5046656994951835E-2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6"/>
        <v>1.3549450553319111</v>
      </c>
      <c r="E69" s="16">
        <f t="shared" si="7"/>
        <v>14556.987696463919</v>
      </c>
      <c r="F69" s="16">
        <f t="shared" si="8"/>
        <v>0</v>
      </c>
      <c r="G69" s="16">
        <v>0</v>
      </c>
      <c r="H69" s="16">
        <v>0</v>
      </c>
      <c r="I69" s="16">
        <f t="shared" si="9"/>
        <v>14556.987696463919</v>
      </c>
      <c r="J69" s="16">
        <v>2220.55744522331</v>
      </c>
      <c r="K69" s="16">
        <f t="shared" si="10"/>
        <v>12336.430251240608</v>
      </c>
      <c r="L69" s="16">
        <v>443.912639025381</v>
      </c>
      <c r="M69" s="16">
        <v>133.17379170761399</v>
      </c>
      <c r="N69" s="16">
        <v>11688.5</v>
      </c>
      <c r="O69" s="16">
        <v>0</v>
      </c>
      <c r="P69" s="16">
        <v>0</v>
      </c>
      <c r="Q69" s="16">
        <v>0</v>
      </c>
      <c r="R69" s="16">
        <v>66.203484263959396</v>
      </c>
      <c r="S69" s="16">
        <v>4.6403362436548203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147</v>
      </c>
      <c r="C70" s="15"/>
      <c r="D70" s="16">
        <f t="shared" si="6"/>
        <v>0.58922204613428686</v>
      </c>
      <c r="E70" s="16">
        <f t="shared" si="7"/>
        <v>6330.3659748483233</v>
      </c>
      <c r="F70" s="16">
        <f t="shared" si="8"/>
        <v>0</v>
      </c>
      <c r="G70" s="16">
        <v>0</v>
      </c>
      <c r="H70" s="16">
        <v>0</v>
      </c>
      <c r="I70" s="16">
        <f t="shared" si="9"/>
        <v>6330.3659748483233</v>
      </c>
      <c r="J70" s="16">
        <v>965.64904701076102</v>
      </c>
      <c r="K70" s="16">
        <f t="shared" si="10"/>
        <v>5364.7169278375623</v>
      </c>
      <c r="L70" s="16">
        <v>2220.4952625380702</v>
      </c>
      <c r="M70" s="16">
        <v>666.14857876142105</v>
      </c>
      <c r="N70" s="16">
        <v>2366</v>
      </c>
      <c r="O70" s="16">
        <v>0</v>
      </c>
      <c r="P70" s="16">
        <v>0</v>
      </c>
      <c r="Q70" s="16">
        <v>0</v>
      </c>
      <c r="R70" s="16">
        <v>63.265098883248797</v>
      </c>
      <c r="S70" s="16">
        <v>48.807987654822398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146</v>
      </c>
      <c r="C71" s="15"/>
      <c r="D71" s="16">
        <f t="shared" si="6"/>
        <v>9.6931758294633963E-2</v>
      </c>
      <c r="E71" s="16">
        <f t="shared" si="7"/>
        <v>1041.3960384142295</v>
      </c>
      <c r="F71" s="16">
        <f t="shared" si="8"/>
        <v>0</v>
      </c>
      <c r="G71" s="16">
        <v>0</v>
      </c>
      <c r="H71" s="16">
        <v>0</v>
      </c>
      <c r="I71" s="16">
        <f t="shared" si="9"/>
        <v>1041.3960384142295</v>
      </c>
      <c r="J71" s="16">
        <v>158.85702280895001</v>
      </c>
      <c r="K71" s="16">
        <f t="shared" si="10"/>
        <v>882.53901560527936</v>
      </c>
      <c r="L71" s="16">
        <v>459.19233078578702</v>
      </c>
      <c r="M71" s="16">
        <v>137.757699235736</v>
      </c>
      <c r="N71" s="16">
        <v>248.55</v>
      </c>
      <c r="O71" s="16">
        <v>0</v>
      </c>
      <c r="P71" s="16">
        <v>0</v>
      </c>
      <c r="Q71" s="16">
        <v>0</v>
      </c>
      <c r="R71" s="16">
        <v>25.177742131979699</v>
      </c>
      <c r="S71" s="16">
        <v>11.8612434517766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>
      <c r="A72" s="10"/>
      <c r="B72" s="11"/>
      <c r="C72" s="1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6">
      <c r="A73" s="82" t="s">
        <v>71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73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</sheetData>
  <mergeCells count="22">
    <mergeCell ref="A75:R75"/>
    <mergeCell ref="A76:R76"/>
    <mergeCell ref="A8:U8"/>
    <mergeCell ref="A9:U9"/>
    <mergeCell ref="A10:U10"/>
    <mergeCell ref="A11:U11"/>
    <mergeCell ref="A15:U15"/>
    <mergeCell ref="A16:U16"/>
    <mergeCell ref="A13:U13"/>
    <mergeCell ref="K20:K21"/>
    <mergeCell ref="A74:R74"/>
    <mergeCell ref="B20:B21"/>
    <mergeCell ref="C20:C21"/>
    <mergeCell ref="D20:D21"/>
    <mergeCell ref="E20:E21"/>
    <mergeCell ref="A73:R73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2:Z77"/>
  <sheetViews>
    <sheetView topLeftCell="H48" zoomScaleNormal="100" workbookViewId="0">
      <selection activeCell="Z55" sqref="Z55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154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153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SUM(D24:D72)+D23</f>
        <v>13.790952937221942</v>
      </c>
      <c r="E22" s="12">
        <f t="shared" si="0"/>
        <v>148048.63797166492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148048.63797166492</v>
      </c>
      <c r="J22" s="12">
        <f t="shared" si="0"/>
        <v>22241.228816506587</v>
      </c>
      <c r="K22" s="12">
        <f t="shared" si="0"/>
        <v>125807.40915515836</v>
      </c>
      <c r="L22" s="12">
        <f t="shared" si="0"/>
        <v>73019.722773373389</v>
      </c>
      <c r="M22" s="12">
        <f t="shared" si="0"/>
        <v>21905.91683201203</v>
      </c>
      <c r="N22" s="12">
        <f t="shared" si="0"/>
        <v>22728.407799999997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4095.1005954436559</v>
      </c>
      <c r="S22" s="12">
        <f t="shared" si="0"/>
        <v>1827.4584530964473</v>
      </c>
      <c r="T22" s="12">
        <f t="shared" si="0"/>
        <v>2230.8027012328298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E23/894.6/12</f>
        <v>2.5342945672444439</v>
      </c>
      <c r="E23" s="16">
        <f t="shared" ref="E23:E54" si="2">F23+I23</f>
        <v>27206.159038282556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27206.159038282556</v>
      </c>
      <c r="J23" s="16">
        <v>4111.4250034905599</v>
      </c>
      <c r="K23" s="16">
        <f t="shared" ref="K23:K54" si="5">SUM(L23:U23)</f>
        <v>23094.734034791996</v>
      </c>
      <c r="L23" s="16">
        <v>17019.577491839998</v>
      </c>
      <c r="M23" s="16">
        <v>5105.8732475520001</v>
      </c>
      <c r="N23" s="16">
        <v>0</v>
      </c>
      <c r="O23" s="16">
        <v>0</v>
      </c>
      <c r="P23" s="16">
        <v>0</v>
      </c>
      <c r="Q23" s="16">
        <v>0</v>
      </c>
      <c r="R23" s="16">
        <v>715.79928000000098</v>
      </c>
      <c r="S23" s="16">
        <v>14.22414</v>
      </c>
      <c r="T23" s="16">
        <v>239.2598754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0.22581712497205453</v>
      </c>
      <c r="E25" s="16">
        <f t="shared" si="2"/>
        <v>2424.192</v>
      </c>
      <c r="F25" s="16">
        <f t="shared" si="3"/>
        <v>0</v>
      </c>
      <c r="G25" s="16">
        <v>0</v>
      </c>
      <c r="H25" s="16">
        <v>0</v>
      </c>
      <c r="I25" s="16">
        <f t="shared" si="4"/>
        <v>2424.192</v>
      </c>
      <c r="J25" s="16">
        <v>369.79199999999997</v>
      </c>
      <c r="K25" s="16">
        <f t="shared" si="5"/>
        <v>2054.4</v>
      </c>
      <c r="L25" s="16">
        <v>0</v>
      </c>
      <c r="M25" s="16">
        <v>0</v>
      </c>
      <c r="N25" s="16">
        <v>2054.4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3.0369772307301191E-2</v>
      </c>
      <c r="E26" s="16">
        <f t="shared" si="2"/>
        <v>326.02557967333979</v>
      </c>
      <c r="F26" s="16">
        <f t="shared" si="3"/>
        <v>0</v>
      </c>
      <c r="G26" s="16">
        <v>0</v>
      </c>
      <c r="H26" s="16">
        <v>0</v>
      </c>
      <c r="I26" s="16">
        <f t="shared" si="4"/>
        <v>326.02557967333979</v>
      </c>
      <c r="J26" s="16">
        <v>49.732715543390803</v>
      </c>
      <c r="K26" s="16">
        <f t="shared" si="5"/>
        <v>276.29286412994901</v>
      </c>
      <c r="L26" s="16">
        <v>194.86422676142101</v>
      </c>
      <c r="M26" s="16">
        <v>58.459268028426401</v>
      </c>
      <c r="N26" s="16">
        <v>0</v>
      </c>
      <c r="O26" s="16">
        <v>0</v>
      </c>
      <c r="P26" s="16">
        <v>0</v>
      </c>
      <c r="Q26" s="16">
        <v>0</v>
      </c>
      <c r="R26" s="16">
        <v>18.469766497462</v>
      </c>
      <c r="S26" s="16">
        <v>4.4996028426396002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1.2298504060648918E-2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5.6036304339744131E-2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0.47070495645385019</v>
      </c>
      <c r="E29" s="16">
        <f t="shared" si="2"/>
        <v>5053.1118485233728</v>
      </c>
      <c r="F29" s="16">
        <f t="shared" si="3"/>
        <v>0</v>
      </c>
      <c r="G29" s="16">
        <v>0</v>
      </c>
      <c r="H29" s="16">
        <v>0</v>
      </c>
      <c r="I29" s="16">
        <f t="shared" si="4"/>
        <v>5053.1118485233728</v>
      </c>
      <c r="J29" s="16">
        <v>770.81367180865004</v>
      </c>
      <c r="K29" s="16">
        <f t="shared" si="5"/>
        <v>4282.298176714723</v>
      </c>
      <c r="L29" s="16">
        <v>3089.9898815025399</v>
      </c>
      <c r="M29" s="16">
        <v>926.99696445076199</v>
      </c>
      <c r="N29" s="16">
        <v>0</v>
      </c>
      <c r="O29" s="16">
        <v>0</v>
      </c>
      <c r="P29" s="16">
        <v>0</v>
      </c>
      <c r="Q29" s="16">
        <v>0</v>
      </c>
      <c r="R29" s="16">
        <v>208.94356142132</v>
      </c>
      <c r="S29" s="16">
        <v>56.367769340101603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0.27748588175969119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0.14179865642096237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3.1008083295631608E-2</v>
      </c>
      <c r="E32" s="16">
        <f t="shared" si="2"/>
        <v>332.87797579526443</v>
      </c>
      <c r="F32" s="16">
        <f t="shared" si="3"/>
        <v>0</v>
      </c>
      <c r="G32" s="16">
        <v>0</v>
      </c>
      <c r="H32" s="16">
        <v>0</v>
      </c>
      <c r="I32" s="16">
        <f t="shared" si="4"/>
        <v>332.87797579526443</v>
      </c>
      <c r="J32" s="16">
        <v>50.777996307752197</v>
      </c>
      <c r="K32" s="16">
        <f t="shared" si="5"/>
        <v>282.09997948751226</v>
      </c>
      <c r="L32" s="16">
        <v>193.27349837969501</v>
      </c>
      <c r="M32" s="16">
        <v>57.982049513908599</v>
      </c>
      <c r="N32" s="16">
        <v>0</v>
      </c>
      <c r="O32" s="16">
        <v>0</v>
      </c>
      <c r="P32" s="16">
        <v>0</v>
      </c>
      <c r="Q32" s="16">
        <v>0</v>
      </c>
      <c r="R32" s="16">
        <v>28.824092588832499</v>
      </c>
      <c r="S32" s="16">
        <v>2.0203390050761398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0.11484475294678391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1.0336027765210554E-2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1.0147456695502963</v>
      </c>
      <c r="E36" s="16">
        <f t="shared" si="2"/>
        <v>10893.497711756341</v>
      </c>
      <c r="F36" s="16">
        <f t="shared" si="3"/>
        <v>0</v>
      </c>
      <c r="G36" s="16">
        <v>0</v>
      </c>
      <c r="H36" s="16">
        <v>0</v>
      </c>
      <c r="I36" s="16">
        <f t="shared" si="4"/>
        <v>10893.497711756341</v>
      </c>
      <c r="J36" s="16">
        <v>1661.7199899289301</v>
      </c>
      <c r="K36" s="16">
        <f t="shared" si="5"/>
        <v>9231.7777218274114</v>
      </c>
      <c r="L36" s="16">
        <v>6710.8853604060896</v>
      </c>
      <c r="M36" s="16">
        <v>2013.2656081218299</v>
      </c>
      <c r="N36" s="16">
        <v>0</v>
      </c>
      <c r="O36" s="16">
        <v>0</v>
      </c>
      <c r="P36" s="16">
        <v>0</v>
      </c>
      <c r="Q36" s="16">
        <v>0</v>
      </c>
      <c r="R36" s="16">
        <v>255.12121827411099</v>
      </c>
      <c r="S36" s="16">
        <v>252.50553502538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0.67649711303353133</v>
      </c>
      <c r="E39" s="16">
        <f t="shared" si="2"/>
        <v>7262.3318078375651</v>
      </c>
      <c r="F39" s="16">
        <f t="shared" si="3"/>
        <v>0</v>
      </c>
      <c r="G39" s="16">
        <v>0</v>
      </c>
      <c r="H39" s="16">
        <v>0</v>
      </c>
      <c r="I39" s="16">
        <f t="shared" si="4"/>
        <v>7262.3318078375651</v>
      </c>
      <c r="J39" s="16">
        <v>1107.8133266192899</v>
      </c>
      <c r="K39" s="16">
        <f t="shared" si="5"/>
        <v>6154.5184812182752</v>
      </c>
      <c r="L39" s="16">
        <v>4473.92357360406</v>
      </c>
      <c r="M39" s="16">
        <v>1342.1770720812201</v>
      </c>
      <c r="N39" s="16">
        <v>0</v>
      </c>
      <c r="O39" s="16">
        <v>0</v>
      </c>
      <c r="P39" s="16">
        <v>0</v>
      </c>
      <c r="Q39" s="16">
        <v>0</v>
      </c>
      <c r="R39" s="16">
        <v>170.080812182741</v>
      </c>
      <c r="S39" s="16">
        <v>168.33702335025399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0.97716249660398968</v>
      </c>
      <c r="E40" s="16">
        <f t="shared" si="2"/>
        <v>10490.03483354315</v>
      </c>
      <c r="F40" s="16">
        <f t="shared" si="3"/>
        <v>0</v>
      </c>
      <c r="G40" s="16">
        <v>0</v>
      </c>
      <c r="H40" s="16">
        <v>0</v>
      </c>
      <c r="I40" s="16">
        <f t="shared" si="4"/>
        <v>10490.03483354315</v>
      </c>
      <c r="J40" s="16">
        <v>1600.1748051167499</v>
      </c>
      <c r="K40" s="16">
        <f t="shared" si="5"/>
        <v>8889.8600284263994</v>
      </c>
      <c r="L40" s="16">
        <v>6462.3340507614203</v>
      </c>
      <c r="M40" s="16">
        <v>1938.7002152284299</v>
      </c>
      <c r="N40" s="16">
        <v>0</v>
      </c>
      <c r="O40" s="16">
        <v>0</v>
      </c>
      <c r="P40" s="16">
        <v>0</v>
      </c>
      <c r="Q40" s="16">
        <v>0</v>
      </c>
      <c r="R40" s="16">
        <v>245.67228426395999</v>
      </c>
      <c r="S40" s="16">
        <v>243.15347817259001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1.3529942260670627</v>
      </c>
      <c r="E41" s="16">
        <f t="shared" si="2"/>
        <v>14524.66361567513</v>
      </c>
      <c r="F41" s="16">
        <f t="shared" si="3"/>
        <v>0</v>
      </c>
      <c r="G41" s="16">
        <v>0</v>
      </c>
      <c r="H41" s="16">
        <v>0</v>
      </c>
      <c r="I41" s="16">
        <f t="shared" si="4"/>
        <v>14524.66361567513</v>
      </c>
      <c r="J41" s="16">
        <v>2215.6266532385798</v>
      </c>
      <c r="K41" s="16">
        <f t="shared" si="5"/>
        <v>12309.03696243655</v>
      </c>
      <c r="L41" s="16">
        <v>8947.8471472081201</v>
      </c>
      <c r="M41" s="16">
        <v>2684.3541441624402</v>
      </c>
      <c r="N41" s="16">
        <v>0</v>
      </c>
      <c r="O41" s="16">
        <v>0</v>
      </c>
      <c r="P41" s="16">
        <v>0</v>
      </c>
      <c r="Q41" s="16">
        <v>0</v>
      </c>
      <c r="R41" s="16">
        <v>340.16162436548302</v>
      </c>
      <c r="S41" s="16">
        <v>336.67404670050797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0.30066538357045819</v>
      </c>
      <c r="E45" s="16">
        <f t="shared" si="2"/>
        <v>3227.7030257055831</v>
      </c>
      <c r="F45" s="16">
        <f t="shared" si="3"/>
        <v>0</v>
      </c>
      <c r="G45" s="16">
        <v>0</v>
      </c>
      <c r="H45" s="16">
        <v>0</v>
      </c>
      <c r="I45" s="16">
        <f t="shared" si="4"/>
        <v>3227.7030257055831</v>
      </c>
      <c r="J45" s="16">
        <v>492.36147849746197</v>
      </c>
      <c r="K45" s="16">
        <f t="shared" si="5"/>
        <v>2735.341547208121</v>
      </c>
      <c r="L45" s="16">
        <v>1988.41047715736</v>
      </c>
      <c r="M45" s="16">
        <v>596.52314314720797</v>
      </c>
      <c r="N45" s="16">
        <v>0</v>
      </c>
      <c r="O45" s="16">
        <v>0</v>
      </c>
      <c r="P45" s="16">
        <v>0</v>
      </c>
      <c r="Q45" s="16">
        <v>0</v>
      </c>
      <c r="R45" s="16">
        <v>75.591472081218299</v>
      </c>
      <c r="S45" s="16">
        <v>74.816454822335103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2.254990376778436E-2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3.507762808322009E-2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0.18039923014227541</v>
      </c>
      <c r="E48" s="16">
        <f t="shared" si="2"/>
        <v>1936.6218154233547</v>
      </c>
      <c r="F48" s="16">
        <f t="shared" si="3"/>
        <v>0</v>
      </c>
      <c r="G48" s="16">
        <v>0</v>
      </c>
      <c r="H48" s="16">
        <v>0</v>
      </c>
      <c r="I48" s="16">
        <f t="shared" si="4"/>
        <v>1936.6218154233547</v>
      </c>
      <c r="J48" s="16">
        <v>295.41688709847801</v>
      </c>
      <c r="K48" s="16">
        <f t="shared" si="5"/>
        <v>1641.2049283248768</v>
      </c>
      <c r="L48" s="16">
        <v>1193.04628629442</v>
      </c>
      <c r="M48" s="16">
        <v>357.91388588832501</v>
      </c>
      <c r="N48" s="16">
        <v>0</v>
      </c>
      <c r="O48" s="16">
        <v>0</v>
      </c>
      <c r="P48" s="16">
        <v>0</v>
      </c>
      <c r="Q48" s="16">
        <v>0</v>
      </c>
      <c r="R48" s="16">
        <v>45.3548832487309</v>
      </c>
      <c r="S48" s="16">
        <v>44.889872893400998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0.27059884521341193</v>
      </c>
      <c r="E49" s="16">
        <f t="shared" si="2"/>
        <v>2904.9327231350198</v>
      </c>
      <c r="F49" s="16">
        <f t="shared" si="3"/>
        <v>0</v>
      </c>
      <c r="G49" s="16">
        <v>0</v>
      </c>
      <c r="H49" s="16">
        <v>0</v>
      </c>
      <c r="I49" s="16">
        <f t="shared" si="4"/>
        <v>2904.9327231350198</v>
      </c>
      <c r="J49" s="16">
        <v>443.12533064771497</v>
      </c>
      <c r="K49" s="16">
        <f t="shared" si="5"/>
        <v>2461.8073924873047</v>
      </c>
      <c r="L49" s="16">
        <v>1789.5694294416201</v>
      </c>
      <c r="M49" s="16">
        <v>536.87082883248695</v>
      </c>
      <c r="N49" s="16">
        <v>0</v>
      </c>
      <c r="O49" s="16">
        <v>0</v>
      </c>
      <c r="P49" s="16">
        <v>0</v>
      </c>
      <c r="Q49" s="16">
        <v>0</v>
      </c>
      <c r="R49" s="16">
        <v>68.0323248730964</v>
      </c>
      <c r="S49" s="16">
        <v>67.334809340101501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4.6848600999976148E-2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9.3697201999952406E-3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0.18551520473142838</v>
      </c>
      <c r="E52" s="16">
        <f t="shared" si="2"/>
        <v>1991.54282583283</v>
      </c>
      <c r="F52" s="16">
        <f t="shared" si="3"/>
        <v>0</v>
      </c>
      <c r="G52" s="16">
        <v>0</v>
      </c>
      <c r="H52" s="16">
        <v>0</v>
      </c>
      <c r="I52" s="16">
        <f t="shared" si="4"/>
        <v>1991.54282583283</v>
      </c>
      <c r="J52" s="16">
        <v>0</v>
      </c>
      <c r="K52" s="16">
        <f t="shared" si="5"/>
        <v>1991.54282583283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1991.54282583283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0.10900578988870617</v>
      </c>
      <c r="E53" s="16">
        <f t="shared" si="2"/>
        <v>1170.1989556132385</v>
      </c>
      <c r="F53" s="16">
        <f t="shared" si="3"/>
        <v>0</v>
      </c>
      <c r="G53" s="16">
        <v>0</v>
      </c>
      <c r="H53" s="16">
        <v>0</v>
      </c>
      <c r="I53" s="16">
        <f t="shared" si="4"/>
        <v>1170.1989556132385</v>
      </c>
      <c r="J53" s="16">
        <v>178.50492543252801</v>
      </c>
      <c r="K53" s="16">
        <f t="shared" si="5"/>
        <v>991.69403018071057</v>
      </c>
      <c r="L53" s="16">
        <v>699.42338534010196</v>
      </c>
      <c r="M53" s="16">
        <v>209.82701560203</v>
      </c>
      <c r="N53" s="16">
        <v>0</v>
      </c>
      <c r="O53" s="16">
        <v>0</v>
      </c>
      <c r="P53" s="16">
        <v>0</v>
      </c>
      <c r="Q53" s="16">
        <v>0</v>
      </c>
      <c r="R53" s="16">
        <v>66.293269035533001</v>
      </c>
      <c r="S53" s="16">
        <v>16.1503602030457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1.255077324944591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E55/894.6/12</f>
        <v>8.2509713028764711E-2</v>
      </c>
      <c r="E55" s="16">
        <f t="shared" ref="E55:E86" si="7">F55+I55</f>
        <v>885.75827130639493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885.75827130639493</v>
      </c>
      <c r="J55" s="16">
        <v>135.115668504365</v>
      </c>
      <c r="K55" s="16">
        <f t="shared" ref="K55:K86" si="10">SUM(L55:U55)</f>
        <v>750.64260280202996</v>
      </c>
      <c r="L55" s="16">
        <v>529.41428954314699</v>
      </c>
      <c r="M55" s="16">
        <v>158.82428686294401</v>
      </c>
      <c r="N55" s="16">
        <v>0</v>
      </c>
      <c r="O55" s="16">
        <v>0</v>
      </c>
      <c r="P55" s="16">
        <v>0</v>
      </c>
      <c r="Q55" s="16">
        <v>0</v>
      </c>
      <c r="R55" s="16">
        <v>50.179340101522797</v>
      </c>
      <c r="S55" s="16">
        <v>12.2246862944162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3.6815601531707966E-2</v>
      </c>
      <c r="E56" s="16">
        <f t="shared" si="7"/>
        <v>395.22284556319141</v>
      </c>
      <c r="F56" s="16">
        <f t="shared" si="8"/>
        <v>0</v>
      </c>
      <c r="G56" s="16">
        <v>0</v>
      </c>
      <c r="H56" s="16">
        <v>0</v>
      </c>
      <c r="I56" s="16">
        <f t="shared" si="9"/>
        <v>395.22284556319141</v>
      </c>
      <c r="J56" s="16">
        <v>60.288230679130898</v>
      </c>
      <c r="K56" s="16">
        <f t="shared" si="10"/>
        <v>334.93461488406052</v>
      </c>
      <c r="L56" s="16">
        <v>236.22316468629401</v>
      </c>
      <c r="M56" s="16">
        <v>70.866949405888306</v>
      </c>
      <c r="N56" s="16">
        <v>0</v>
      </c>
      <c r="O56" s="16">
        <v>0</v>
      </c>
      <c r="P56" s="16">
        <v>0</v>
      </c>
      <c r="Q56" s="16">
        <v>0</v>
      </c>
      <c r="R56" s="16">
        <v>22.389880203045699</v>
      </c>
      <c r="S56" s="16">
        <v>5.4546205888324799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0.1394530361049546</v>
      </c>
      <c r="E57" s="16">
        <f t="shared" si="7"/>
        <v>1497.0562331939086</v>
      </c>
      <c r="F57" s="16">
        <f t="shared" si="8"/>
        <v>0</v>
      </c>
      <c r="G57" s="16">
        <v>0</v>
      </c>
      <c r="H57" s="16">
        <v>0</v>
      </c>
      <c r="I57" s="16">
        <f t="shared" si="9"/>
        <v>1497.0562331939086</v>
      </c>
      <c r="J57" s="16">
        <v>228.36451014822299</v>
      </c>
      <c r="K57" s="16">
        <f t="shared" si="10"/>
        <v>1268.6917230456856</v>
      </c>
      <c r="L57" s="16">
        <v>894.78471472081196</v>
      </c>
      <c r="M57" s="16">
        <v>268.43541441624399</v>
      </c>
      <c r="N57" s="16">
        <v>0</v>
      </c>
      <c r="O57" s="16">
        <v>0</v>
      </c>
      <c r="P57" s="16">
        <v>0</v>
      </c>
      <c r="Q57" s="16">
        <v>0</v>
      </c>
      <c r="R57" s="16">
        <v>84.810152284264205</v>
      </c>
      <c r="S57" s="16">
        <v>20.661441624365501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5.6246057895664996E-2</v>
      </c>
      <c r="E58" s="16">
        <f t="shared" si="7"/>
        <v>603.81268072154285</v>
      </c>
      <c r="F58" s="16">
        <f t="shared" si="8"/>
        <v>0</v>
      </c>
      <c r="G58" s="16">
        <v>0</v>
      </c>
      <c r="H58" s="16">
        <v>0</v>
      </c>
      <c r="I58" s="16">
        <f t="shared" si="9"/>
        <v>603.81268072154285</v>
      </c>
      <c r="J58" s="16">
        <v>92.107019093116705</v>
      </c>
      <c r="K58" s="16">
        <f t="shared" si="10"/>
        <v>511.70566162842618</v>
      </c>
      <c r="L58" s="16">
        <v>360.89650160406097</v>
      </c>
      <c r="M58" s="16">
        <v>108.268950481218</v>
      </c>
      <c r="N58" s="16">
        <v>0</v>
      </c>
      <c r="O58" s="16">
        <v>0</v>
      </c>
      <c r="P58" s="16">
        <v>0</v>
      </c>
      <c r="Q58" s="16">
        <v>0</v>
      </c>
      <c r="R58" s="16">
        <v>34.206761421319797</v>
      </c>
      <c r="S58" s="16">
        <v>8.3334481218274092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4.9583301726206119E-2</v>
      </c>
      <c r="E59" s="16">
        <f t="shared" si="7"/>
        <v>532.28666069116798</v>
      </c>
      <c r="F59" s="16">
        <f t="shared" si="8"/>
        <v>0</v>
      </c>
      <c r="G59" s="16">
        <v>0</v>
      </c>
      <c r="H59" s="16">
        <v>0</v>
      </c>
      <c r="I59" s="16">
        <f t="shared" si="9"/>
        <v>532.28666069116798</v>
      </c>
      <c r="J59" s="16">
        <v>81.196270274923904</v>
      </c>
      <c r="K59" s="16">
        <f t="shared" si="10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0</v>
      </c>
      <c r="E62" s="16">
        <f t="shared" si="7"/>
        <v>0</v>
      </c>
      <c r="F62" s="16">
        <f t="shared" si="8"/>
        <v>0</v>
      </c>
      <c r="G62" s="16">
        <v>0</v>
      </c>
      <c r="H62" s="16">
        <v>0</v>
      </c>
      <c r="I62" s="16">
        <f t="shared" si="9"/>
        <v>0</v>
      </c>
      <c r="J62" s="16">
        <v>0</v>
      </c>
      <c r="K62" s="16">
        <f t="shared" si="10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9.1471523331982749E-3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9.1471523331982749E-3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5.0449072409214445E-2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1.5058430591974488E-2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6"/>
        <v>1.9269077720342673</v>
      </c>
      <c r="E69" s="16">
        <f t="shared" si="7"/>
        <v>20685.740314342267</v>
      </c>
      <c r="F69" s="16">
        <f t="shared" si="8"/>
        <v>0</v>
      </c>
      <c r="G69" s="16">
        <v>0</v>
      </c>
      <c r="H69" s="16">
        <v>0</v>
      </c>
      <c r="I69" s="16">
        <f t="shared" si="9"/>
        <v>20685.740314342267</v>
      </c>
      <c r="J69" s="16">
        <v>3155.45191235729</v>
      </c>
      <c r="K69" s="16">
        <f t="shared" si="10"/>
        <v>17530.288401984977</v>
      </c>
      <c r="L69" s="16">
        <v>710.26022244060903</v>
      </c>
      <c r="M69" s="16">
        <v>213.078066732183</v>
      </c>
      <c r="N69" s="16">
        <v>16493.599999999999</v>
      </c>
      <c r="O69" s="16">
        <v>0</v>
      </c>
      <c r="P69" s="16">
        <v>0</v>
      </c>
      <c r="Q69" s="16">
        <v>0</v>
      </c>
      <c r="R69" s="16">
        <v>105.92557482233499</v>
      </c>
      <c r="S69" s="16">
        <v>7.4245379898477202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15">
      <c r="A70" s="14" t="s">
        <v>122</v>
      </c>
      <c r="B70" s="15" t="s">
        <v>147</v>
      </c>
      <c r="C70" s="15"/>
      <c r="D70" s="16">
        <f t="shared" si="6"/>
        <v>0.5896830962486328</v>
      </c>
      <c r="E70" s="16">
        <f t="shared" si="7"/>
        <v>6330.3659748483233</v>
      </c>
      <c r="F70" s="16">
        <f t="shared" si="8"/>
        <v>0</v>
      </c>
      <c r="G70" s="16">
        <v>0</v>
      </c>
      <c r="H70" s="16">
        <v>0</v>
      </c>
      <c r="I70" s="16">
        <f t="shared" si="9"/>
        <v>6330.3659748483233</v>
      </c>
      <c r="J70" s="16">
        <v>965.64904701076102</v>
      </c>
      <c r="K70" s="16">
        <f t="shared" si="10"/>
        <v>5364.7169278375623</v>
      </c>
      <c r="L70" s="16">
        <v>2220.4952625380702</v>
      </c>
      <c r="M70" s="16">
        <v>666.14857876142105</v>
      </c>
      <c r="N70" s="16">
        <v>2366</v>
      </c>
      <c r="O70" s="16">
        <v>0</v>
      </c>
      <c r="P70" s="16">
        <v>0</v>
      </c>
      <c r="Q70" s="16">
        <v>0</v>
      </c>
      <c r="R70" s="16">
        <v>63.265098883248797</v>
      </c>
      <c r="S70" s="16">
        <v>48.807987654822398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22.5">
      <c r="A71" s="14" t="s">
        <v>123</v>
      </c>
      <c r="B71" s="15" t="s">
        <v>152</v>
      </c>
      <c r="C71" s="15"/>
      <c r="D71" s="16">
        <f t="shared" si="6"/>
        <v>0.28542331416233963</v>
      </c>
      <c r="E71" s="16">
        <f t="shared" si="7"/>
        <v>3064.0763621955484</v>
      </c>
      <c r="F71" s="16">
        <f t="shared" si="8"/>
        <v>0</v>
      </c>
      <c r="G71" s="16">
        <v>0</v>
      </c>
      <c r="H71" s="16">
        <v>0</v>
      </c>
      <c r="I71" s="16">
        <f t="shared" si="9"/>
        <v>3064.0763621955484</v>
      </c>
      <c r="J71" s="16">
        <v>467.40147897898203</v>
      </c>
      <c r="K71" s="16">
        <f t="shared" si="10"/>
        <v>2596.6748832165663</v>
      </c>
      <c r="L71" s="16">
        <v>1597.7275866054799</v>
      </c>
      <c r="M71" s="16">
        <v>479.318275981645</v>
      </c>
      <c r="N71" s="16">
        <v>350.10180000000003</v>
      </c>
      <c r="O71" s="16">
        <v>0</v>
      </c>
      <c r="P71" s="16">
        <v>0</v>
      </c>
      <c r="Q71" s="16">
        <v>0</v>
      </c>
      <c r="R71" s="16">
        <v>74.066325441624102</v>
      </c>
      <c r="S71" s="16">
        <v>95.460895187817002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 ht="15">
      <c r="A72" s="14" t="s">
        <v>151</v>
      </c>
      <c r="B72" s="15" t="s">
        <v>150</v>
      </c>
      <c r="C72" s="15"/>
      <c r="D72" s="16">
        <f t="shared" si="6"/>
        <v>0.19902746845876337</v>
      </c>
      <c r="E72" s="16">
        <f t="shared" si="7"/>
        <v>2136.5996793985164</v>
      </c>
      <c r="F72" s="16">
        <f t="shared" si="8"/>
        <v>0</v>
      </c>
      <c r="G72" s="16">
        <v>0</v>
      </c>
      <c r="H72" s="16">
        <v>0</v>
      </c>
      <c r="I72" s="16">
        <f t="shared" si="9"/>
        <v>2136.5996793985164</v>
      </c>
      <c r="J72" s="16">
        <v>325.921984992994</v>
      </c>
      <c r="K72" s="16">
        <f t="shared" si="10"/>
        <v>1810.6776944055223</v>
      </c>
      <c r="L72" s="16">
        <v>532.57586220182702</v>
      </c>
      <c r="M72" s="16">
        <v>159.77275866054799</v>
      </c>
      <c r="N72" s="16">
        <v>1061.82</v>
      </c>
      <c r="O72" s="16">
        <v>0</v>
      </c>
      <c r="P72" s="16">
        <v>0</v>
      </c>
      <c r="Q72" s="16">
        <v>0</v>
      </c>
      <c r="R72" s="16">
        <v>24.688775147208101</v>
      </c>
      <c r="S72" s="16">
        <v>31.820298395939101</v>
      </c>
      <c r="T72" s="16">
        <v>0</v>
      </c>
      <c r="U72" s="16">
        <v>0</v>
      </c>
      <c r="V72" s="13"/>
      <c r="W72" s="13"/>
      <c r="X72" s="13"/>
      <c r="Y72" s="13"/>
      <c r="Z72" s="13"/>
    </row>
    <row r="73" spans="1:26">
      <c r="A73" s="10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6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26">
      <c r="A77" s="82" t="s">
        <v>72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</sheetData>
  <mergeCells count="22">
    <mergeCell ref="A76:R76"/>
    <mergeCell ref="A77:R77"/>
    <mergeCell ref="A8:U8"/>
    <mergeCell ref="A9:U9"/>
    <mergeCell ref="A10:U10"/>
    <mergeCell ref="A11:U11"/>
    <mergeCell ref="A15:U15"/>
    <mergeCell ref="A16:U16"/>
    <mergeCell ref="A13:U13"/>
    <mergeCell ref="K20:K21"/>
    <mergeCell ref="A75:R75"/>
    <mergeCell ref="B20:B21"/>
    <mergeCell ref="C20:C21"/>
    <mergeCell ref="D20:D21"/>
    <mergeCell ref="E20:E21"/>
    <mergeCell ref="A74:R74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2:Z75"/>
  <sheetViews>
    <sheetView topLeftCell="A59" zoomScaleNormal="100" workbookViewId="0">
      <selection activeCell="B69" sqref="B69:B70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157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156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SUM(D24:D70)+D23</f>
        <v>12.185485442822195</v>
      </c>
      <c r="E22" s="12">
        <f t="shared" si="0"/>
        <v>126704.6776344652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126704.6776344652</v>
      </c>
      <c r="J22" s="12">
        <f t="shared" si="0"/>
        <v>18996.127417703559</v>
      </c>
      <c r="K22" s="12">
        <f t="shared" si="0"/>
        <v>107708.55021676162</v>
      </c>
      <c r="L22" s="12">
        <f t="shared" si="0"/>
        <v>57787.227566760601</v>
      </c>
      <c r="M22" s="12">
        <f t="shared" si="0"/>
        <v>17336.168270028174</v>
      </c>
      <c r="N22" s="12">
        <f t="shared" si="0"/>
        <v>25668.512999999999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3500.5337611830792</v>
      </c>
      <c r="S22" s="12">
        <f t="shared" si="0"/>
        <v>1255.3759614923863</v>
      </c>
      <c r="T22" s="12">
        <f t="shared" si="0"/>
        <v>2160.73165729739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70" si="1">E23/866.5/12</f>
        <v>2.5342945672444444</v>
      </c>
      <c r="E23" s="16">
        <f t="shared" ref="E23:E70" si="2">F23+I23</f>
        <v>26351.594910207732</v>
      </c>
      <c r="F23" s="16">
        <f t="shared" ref="F23:F70" si="3">SUM(G23:H23)</f>
        <v>0</v>
      </c>
      <c r="G23" s="16">
        <v>0</v>
      </c>
      <c r="H23" s="16">
        <v>0</v>
      </c>
      <c r="I23" s="16">
        <f t="shared" ref="I23:I70" si="4">SUM(J23:K23)</f>
        <v>26351.594910207732</v>
      </c>
      <c r="J23" s="16">
        <v>3982.2823222943998</v>
      </c>
      <c r="K23" s="16">
        <f t="shared" ref="K23:K70" si="5">SUM(L23:U23)</f>
        <v>22369.312587913333</v>
      </c>
      <c r="L23" s="16">
        <v>16484.9808816</v>
      </c>
      <c r="M23" s="16">
        <v>4945.4942644800003</v>
      </c>
      <c r="N23" s="16">
        <v>0</v>
      </c>
      <c r="O23" s="16">
        <v>0</v>
      </c>
      <c r="P23" s="16">
        <v>0</v>
      </c>
      <c r="Q23" s="16">
        <v>0</v>
      </c>
      <c r="R23" s="16">
        <v>693.315533333335</v>
      </c>
      <c r="S23" s="16">
        <v>13.77735</v>
      </c>
      <c r="T23" s="16">
        <v>231.74455850000001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3.4971032890940563E-2</v>
      </c>
      <c r="E25" s="16">
        <f t="shared" si="2"/>
        <v>363.62880000000001</v>
      </c>
      <c r="F25" s="16">
        <f t="shared" si="3"/>
        <v>0</v>
      </c>
      <c r="G25" s="16">
        <v>0</v>
      </c>
      <c r="H25" s="16">
        <v>0</v>
      </c>
      <c r="I25" s="16">
        <f t="shared" si="4"/>
        <v>363.62880000000001</v>
      </c>
      <c r="J25" s="16">
        <v>55.468800000000002</v>
      </c>
      <c r="K25" s="16">
        <f t="shared" si="5"/>
        <v>308.16000000000003</v>
      </c>
      <c r="L25" s="16">
        <v>0</v>
      </c>
      <c r="M25" s="16">
        <v>0</v>
      </c>
      <c r="N25" s="16">
        <v>308.16000000000003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1.5677321584599929E-2</v>
      </c>
      <c r="E26" s="16">
        <f t="shared" si="2"/>
        <v>163.01278983667004</v>
      </c>
      <c r="F26" s="16">
        <f t="shared" si="3"/>
        <v>0</v>
      </c>
      <c r="G26" s="16">
        <v>0</v>
      </c>
      <c r="H26" s="16">
        <v>0</v>
      </c>
      <c r="I26" s="16">
        <f t="shared" si="4"/>
        <v>163.01278983667004</v>
      </c>
      <c r="J26" s="16">
        <v>24.866357771695402</v>
      </c>
      <c r="K26" s="16">
        <f t="shared" si="5"/>
        <v>138.14643206497465</v>
      </c>
      <c r="L26" s="16">
        <v>97.432113380710703</v>
      </c>
      <c r="M26" s="16">
        <v>29.2296340142132</v>
      </c>
      <c r="N26" s="16">
        <v>0</v>
      </c>
      <c r="O26" s="16">
        <v>0</v>
      </c>
      <c r="P26" s="16">
        <v>0</v>
      </c>
      <c r="Q26" s="16">
        <v>0</v>
      </c>
      <c r="R26" s="16">
        <v>9.2348832487309505</v>
      </c>
      <c r="S26" s="16">
        <v>2.2498014213197899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1.2697336102315661E-2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5.7853523211004156E-2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0.49754029961463497</v>
      </c>
      <c r="E29" s="16">
        <f t="shared" si="2"/>
        <v>5173.4240353929745</v>
      </c>
      <c r="F29" s="16">
        <f t="shared" si="3"/>
        <v>0</v>
      </c>
      <c r="G29" s="16">
        <v>0</v>
      </c>
      <c r="H29" s="16">
        <v>0</v>
      </c>
      <c r="I29" s="16">
        <f t="shared" si="4"/>
        <v>5173.4240353929745</v>
      </c>
      <c r="J29" s="16">
        <v>789.16637828028399</v>
      </c>
      <c r="K29" s="16">
        <f t="shared" si="5"/>
        <v>4384.2576571126901</v>
      </c>
      <c r="L29" s="16">
        <v>3163.5610691573602</v>
      </c>
      <c r="M29" s="16">
        <v>949.06832074720796</v>
      </c>
      <c r="N29" s="16">
        <v>0</v>
      </c>
      <c r="O29" s="16">
        <v>0</v>
      </c>
      <c r="P29" s="16">
        <v>0</v>
      </c>
      <c r="Q29" s="16">
        <v>0</v>
      </c>
      <c r="R29" s="16">
        <v>213.91840812182701</v>
      </c>
      <c r="S29" s="16">
        <v>57.709859086294301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0.28648455836378506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0.14639708947973798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3.2013654144572461E-2</v>
      </c>
      <c r="E32" s="16">
        <f t="shared" si="2"/>
        <v>332.87797579526443</v>
      </c>
      <c r="F32" s="16">
        <f t="shared" si="3"/>
        <v>0</v>
      </c>
      <c r="G32" s="16">
        <v>0</v>
      </c>
      <c r="H32" s="16">
        <v>0</v>
      </c>
      <c r="I32" s="16">
        <f t="shared" si="4"/>
        <v>332.87797579526443</v>
      </c>
      <c r="J32" s="16">
        <v>50.777996307752197</v>
      </c>
      <c r="K32" s="16">
        <f t="shared" si="5"/>
        <v>282.09997948751226</v>
      </c>
      <c r="L32" s="16">
        <v>193.27349837969501</v>
      </c>
      <c r="M32" s="16">
        <v>57.982049513908599</v>
      </c>
      <c r="N32" s="16">
        <v>0</v>
      </c>
      <c r="O32" s="16">
        <v>0</v>
      </c>
      <c r="P32" s="16">
        <v>0</v>
      </c>
      <c r="Q32" s="16">
        <v>0</v>
      </c>
      <c r="R32" s="16">
        <v>28.824092588832499</v>
      </c>
      <c r="S32" s="16">
        <v>2.0203390050761398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0.11856908942434263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1.0671218048190838E-2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0.69843544987858863</v>
      </c>
      <c r="E36" s="16">
        <f t="shared" si="2"/>
        <v>7262.3318078375651</v>
      </c>
      <c r="F36" s="16">
        <f t="shared" si="3"/>
        <v>0</v>
      </c>
      <c r="G36" s="16">
        <v>0</v>
      </c>
      <c r="H36" s="16">
        <v>0</v>
      </c>
      <c r="I36" s="16">
        <f t="shared" si="4"/>
        <v>7262.3318078375651</v>
      </c>
      <c r="J36" s="16">
        <v>1107.8133266192899</v>
      </c>
      <c r="K36" s="16">
        <f t="shared" si="5"/>
        <v>6154.5184812182752</v>
      </c>
      <c r="L36" s="16">
        <v>4473.92357360406</v>
      </c>
      <c r="M36" s="16">
        <v>1342.1770720812201</v>
      </c>
      <c r="N36" s="16">
        <v>0</v>
      </c>
      <c r="O36" s="16">
        <v>0</v>
      </c>
      <c r="P36" s="16">
        <v>0</v>
      </c>
      <c r="Q36" s="16">
        <v>0</v>
      </c>
      <c r="R36" s="16">
        <v>170.080812182741</v>
      </c>
      <c r="S36" s="16">
        <v>168.33702335025399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0.46562363325239225</v>
      </c>
      <c r="E39" s="16">
        <f t="shared" si="2"/>
        <v>4841.5545385583746</v>
      </c>
      <c r="F39" s="16">
        <f t="shared" si="3"/>
        <v>0</v>
      </c>
      <c r="G39" s="16">
        <v>0</v>
      </c>
      <c r="H39" s="16">
        <v>0</v>
      </c>
      <c r="I39" s="16">
        <f t="shared" si="4"/>
        <v>4841.5545385583746</v>
      </c>
      <c r="J39" s="16">
        <v>738.54221774619305</v>
      </c>
      <c r="K39" s="16">
        <f t="shared" si="5"/>
        <v>4103.0123208121813</v>
      </c>
      <c r="L39" s="16">
        <v>2982.6157157360399</v>
      </c>
      <c r="M39" s="16">
        <v>894.78471472081196</v>
      </c>
      <c r="N39" s="16">
        <v>0</v>
      </c>
      <c r="O39" s="16">
        <v>0</v>
      </c>
      <c r="P39" s="16">
        <v>0</v>
      </c>
      <c r="Q39" s="16">
        <v>0</v>
      </c>
      <c r="R39" s="16">
        <v>113.387208121827</v>
      </c>
      <c r="S39" s="16">
        <v>112.224682233503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0.67256747025345509</v>
      </c>
      <c r="E40" s="16">
        <f t="shared" si="2"/>
        <v>6993.3565556954263</v>
      </c>
      <c r="F40" s="16">
        <f t="shared" si="3"/>
        <v>0</v>
      </c>
      <c r="G40" s="16">
        <v>0</v>
      </c>
      <c r="H40" s="16">
        <v>0</v>
      </c>
      <c r="I40" s="16">
        <f t="shared" si="4"/>
        <v>6993.3565556954263</v>
      </c>
      <c r="J40" s="16">
        <v>1066.78320341117</v>
      </c>
      <c r="K40" s="16">
        <f t="shared" si="5"/>
        <v>5926.5733522842565</v>
      </c>
      <c r="L40" s="16">
        <v>4308.2227005076102</v>
      </c>
      <c r="M40" s="16">
        <v>1292.46681015228</v>
      </c>
      <c r="N40" s="16">
        <v>0</v>
      </c>
      <c r="O40" s="16">
        <v>0</v>
      </c>
      <c r="P40" s="16">
        <v>0</v>
      </c>
      <c r="Q40" s="16">
        <v>0</v>
      </c>
      <c r="R40" s="16">
        <v>163.78152284263999</v>
      </c>
      <c r="S40" s="16">
        <v>162.10231878172601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0.93124726650478351</v>
      </c>
      <c r="E41" s="16">
        <f t="shared" si="2"/>
        <v>9683.1090771167383</v>
      </c>
      <c r="F41" s="16">
        <f t="shared" si="3"/>
        <v>0</v>
      </c>
      <c r="G41" s="16">
        <v>0</v>
      </c>
      <c r="H41" s="16">
        <v>0</v>
      </c>
      <c r="I41" s="16">
        <f t="shared" si="4"/>
        <v>9683.1090771167383</v>
      </c>
      <c r="J41" s="16">
        <v>1477.08443549238</v>
      </c>
      <c r="K41" s="16">
        <f t="shared" si="5"/>
        <v>8206.024641624359</v>
      </c>
      <c r="L41" s="16">
        <v>5965.2314314720797</v>
      </c>
      <c r="M41" s="16">
        <v>1789.5694294416201</v>
      </c>
      <c r="N41" s="16">
        <v>0</v>
      </c>
      <c r="O41" s="16">
        <v>0</v>
      </c>
      <c r="P41" s="16">
        <v>0</v>
      </c>
      <c r="Q41" s="16">
        <v>0</v>
      </c>
      <c r="R41" s="16">
        <v>226.774416243655</v>
      </c>
      <c r="S41" s="16">
        <v>224.44936446700501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0.15520787775079742</v>
      </c>
      <c r="E45" s="16">
        <f t="shared" si="2"/>
        <v>1613.8515128527915</v>
      </c>
      <c r="F45" s="16">
        <f t="shared" si="3"/>
        <v>0</v>
      </c>
      <c r="G45" s="16">
        <v>0</v>
      </c>
      <c r="H45" s="16">
        <v>0</v>
      </c>
      <c r="I45" s="16">
        <f t="shared" si="4"/>
        <v>1613.8515128527915</v>
      </c>
      <c r="J45" s="16">
        <v>246.18073924873099</v>
      </c>
      <c r="K45" s="16">
        <f t="shared" si="5"/>
        <v>1367.6707736040605</v>
      </c>
      <c r="L45" s="16">
        <v>994.20523857868</v>
      </c>
      <c r="M45" s="16">
        <v>298.26157157360399</v>
      </c>
      <c r="N45" s="16">
        <v>0</v>
      </c>
      <c r="O45" s="16">
        <v>0</v>
      </c>
      <c r="P45" s="16">
        <v>0</v>
      </c>
      <c r="Q45" s="16">
        <v>0</v>
      </c>
      <c r="R45" s="16">
        <v>37.7957360406091</v>
      </c>
      <c r="S45" s="16">
        <v>37.408227411167502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2.328118166261961E-2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3.6215171475186027E-2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9.3124726650478371E-2</v>
      </c>
      <c r="E48" s="16">
        <f t="shared" si="2"/>
        <v>968.31090771167396</v>
      </c>
      <c r="F48" s="16">
        <f t="shared" si="3"/>
        <v>0</v>
      </c>
      <c r="G48" s="16">
        <v>0</v>
      </c>
      <c r="H48" s="16">
        <v>0</v>
      </c>
      <c r="I48" s="16">
        <f t="shared" si="4"/>
        <v>968.31090771167396</v>
      </c>
      <c r="J48" s="16">
        <v>147.70844354923801</v>
      </c>
      <c r="K48" s="16">
        <f t="shared" si="5"/>
        <v>820.60246416243592</v>
      </c>
      <c r="L48" s="16">
        <v>596.52314314720797</v>
      </c>
      <c r="M48" s="16">
        <v>178.95694294416199</v>
      </c>
      <c r="N48" s="16">
        <v>0</v>
      </c>
      <c r="O48" s="16">
        <v>0</v>
      </c>
      <c r="P48" s="16">
        <v>0</v>
      </c>
      <c r="Q48" s="16">
        <v>0</v>
      </c>
      <c r="R48" s="16">
        <v>22.6774416243655</v>
      </c>
      <c r="S48" s="16">
        <v>22.444936446700499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0.13968708997571772</v>
      </c>
      <c r="E49" s="16">
        <f t="shared" si="2"/>
        <v>1452.4663615675129</v>
      </c>
      <c r="F49" s="16">
        <f t="shared" si="3"/>
        <v>0</v>
      </c>
      <c r="G49" s="16">
        <v>0</v>
      </c>
      <c r="H49" s="16">
        <v>0</v>
      </c>
      <c r="I49" s="16">
        <f t="shared" si="4"/>
        <v>1452.4663615675129</v>
      </c>
      <c r="J49" s="16">
        <v>221.562665323858</v>
      </c>
      <c r="K49" s="16">
        <f t="shared" si="5"/>
        <v>1230.9036962436548</v>
      </c>
      <c r="L49" s="16">
        <v>894.78471472081196</v>
      </c>
      <c r="M49" s="16">
        <v>268.43541441624399</v>
      </c>
      <c r="N49" s="16">
        <v>0</v>
      </c>
      <c r="O49" s="16">
        <v>0</v>
      </c>
      <c r="P49" s="16">
        <v>0</v>
      </c>
      <c r="Q49" s="16">
        <v>0</v>
      </c>
      <c r="R49" s="16">
        <v>34.016162436548299</v>
      </c>
      <c r="S49" s="16">
        <v>33.6674046700508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4.8367868960852461E-2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9.6735737921705041E-3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0.18551520473142816</v>
      </c>
      <c r="E52" s="16">
        <f t="shared" si="2"/>
        <v>1928.98709879739</v>
      </c>
      <c r="F52" s="16">
        <f t="shared" si="3"/>
        <v>0</v>
      </c>
      <c r="G52" s="16">
        <v>0</v>
      </c>
      <c r="H52" s="16">
        <v>0</v>
      </c>
      <c r="I52" s="16">
        <f t="shared" si="4"/>
        <v>1928.98709879739</v>
      </c>
      <c r="J52" s="16">
        <v>0</v>
      </c>
      <c r="K52" s="16">
        <f t="shared" si="5"/>
        <v>1928.98709879739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1928.98709879739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7.5027181869156731E-2</v>
      </c>
      <c r="E53" s="16">
        <f t="shared" si="2"/>
        <v>780.13263707549174</v>
      </c>
      <c r="F53" s="16">
        <f t="shared" si="3"/>
        <v>0</v>
      </c>
      <c r="G53" s="16">
        <v>0</v>
      </c>
      <c r="H53" s="16">
        <v>0</v>
      </c>
      <c r="I53" s="16">
        <f t="shared" si="4"/>
        <v>780.13263707549174</v>
      </c>
      <c r="J53" s="16">
        <v>119.003283621685</v>
      </c>
      <c r="K53" s="16">
        <f t="shared" si="5"/>
        <v>661.12935345380674</v>
      </c>
      <c r="L53" s="16">
        <v>466.28225689340098</v>
      </c>
      <c r="M53" s="16">
        <v>139.88467706802001</v>
      </c>
      <c r="N53" s="16">
        <v>0</v>
      </c>
      <c r="O53" s="16">
        <v>0</v>
      </c>
      <c r="P53" s="16">
        <v>0</v>
      </c>
      <c r="Q53" s="16">
        <v>0</v>
      </c>
      <c r="R53" s="16">
        <v>44.195512690355301</v>
      </c>
      <c r="S53" s="16">
        <v>10.766906802030499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1.2957786207679527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5.6790297576866988E-2</v>
      </c>
      <c r="E55" s="16">
        <f t="shared" si="2"/>
        <v>590.50551420426291</v>
      </c>
      <c r="F55" s="16">
        <f t="shared" si="3"/>
        <v>0</v>
      </c>
      <c r="G55" s="16">
        <v>0</v>
      </c>
      <c r="H55" s="16">
        <v>0</v>
      </c>
      <c r="I55" s="16">
        <f t="shared" si="4"/>
        <v>590.50551420426291</v>
      </c>
      <c r="J55" s="16">
        <v>90.077112336243502</v>
      </c>
      <c r="K55" s="16">
        <f t="shared" si="5"/>
        <v>500.42840186801942</v>
      </c>
      <c r="L55" s="16">
        <v>352.94285969543103</v>
      </c>
      <c r="M55" s="16">
        <v>105.88285790862901</v>
      </c>
      <c r="N55" s="16">
        <v>0</v>
      </c>
      <c r="O55" s="16">
        <v>0</v>
      </c>
      <c r="P55" s="16">
        <v>0</v>
      </c>
      <c r="Q55" s="16">
        <v>0</v>
      </c>
      <c r="R55" s="16">
        <v>33.452893401015203</v>
      </c>
      <c r="S55" s="16">
        <v>8.1497908629441493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2.533967080612887E-2</v>
      </c>
      <c r="E56" s="16">
        <f t="shared" si="2"/>
        <v>263.48189704212803</v>
      </c>
      <c r="F56" s="16">
        <f t="shared" si="3"/>
        <v>0</v>
      </c>
      <c r="G56" s="16">
        <v>0</v>
      </c>
      <c r="H56" s="16">
        <v>0</v>
      </c>
      <c r="I56" s="16">
        <f t="shared" si="4"/>
        <v>263.48189704212803</v>
      </c>
      <c r="J56" s="16">
        <v>40.192153786087303</v>
      </c>
      <c r="K56" s="16">
        <f t="shared" si="5"/>
        <v>223.28974325604074</v>
      </c>
      <c r="L56" s="16">
        <v>157.48210979086301</v>
      </c>
      <c r="M56" s="16">
        <v>47.244632937258899</v>
      </c>
      <c r="N56" s="16">
        <v>0</v>
      </c>
      <c r="O56" s="16">
        <v>0</v>
      </c>
      <c r="P56" s="16">
        <v>0</v>
      </c>
      <c r="Q56" s="16">
        <v>0</v>
      </c>
      <c r="R56" s="16">
        <v>14.926586802030499</v>
      </c>
      <c r="S56" s="16">
        <v>3.63641372588833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9.5983601538366825E-2</v>
      </c>
      <c r="E57" s="16">
        <f t="shared" si="2"/>
        <v>998.03748879593832</v>
      </c>
      <c r="F57" s="16">
        <f t="shared" si="3"/>
        <v>0</v>
      </c>
      <c r="G57" s="16">
        <v>0</v>
      </c>
      <c r="H57" s="16">
        <v>0</v>
      </c>
      <c r="I57" s="16">
        <f t="shared" si="4"/>
        <v>998.03748879593832</v>
      </c>
      <c r="J57" s="16">
        <v>152.24300676548199</v>
      </c>
      <c r="K57" s="16">
        <f t="shared" si="5"/>
        <v>845.79448203045627</v>
      </c>
      <c r="L57" s="16">
        <v>596.52314314720797</v>
      </c>
      <c r="M57" s="16">
        <v>178.95694294416199</v>
      </c>
      <c r="N57" s="16">
        <v>0</v>
      </c>
      <c r="O57" s="16">
        <v>0</v>
      </c>
      <c r="P57" s="16">
        <v>0</v>
      </c>
      <c r="Q57" s="16">
        <v>0</v>
      </c>
      <c r="R57" s="16">
        <v>56.540101522842598</v>
      </c>
      <c r="S57" s="16">
        <v>13.7742944162437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3.8713385953808029E-2</v>
      </c>
      <c r="E58" s="16">
        <f t="shared" si="2"/>
        <v>402.54178714769591</v>
      </c>
      <c r="F58" s="16">
        <f t="shared" si="3"/>
        <v>0</v>
      </c>
      <c r="G58" s="16">
        <v>0</v>
      </c>
      <c r="H58" s="16">
        <v>0</v>
      </c>
      <c r="I58" s="16">
        <f t="shared" si="4"/>
        <v>402.54178714769591</v>
      </c>
      <c r="J58" s="16">
        <v>61.4046793954112</v>
      </c>
      <c r="K58" s="16">
        <f t="shared" si="5"/>
        <v>341.13710775228469</v>
      </c>
      <c r="L58" s="16">
        <v>240.59766773604099</v>
      </c>
      <c r="M58" s="16">
        <v>72.179300320812203</v>
      </c>
      <c r="N58" s="16">
        <v>0</v>
      </c>
      <c r="O58" s="16">
        <v>0</v>
      </c>
      <c r="P58" s="16">
        <v>0</v>
      </c>
      <c r="Q58" s="16">
        <v>0</v>
      </c>
      <c r="R58" s="16">
        <v>22.8045076142132</v>
      </c>
      <c r="S58" s="16">
        <v>5.5556320812182696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5.1191254153795725E-2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0.20923841205698476</v>
      </c>
      <c r="E62" s="16">
        <f t="shared" si="2"/>
        <v>2175.6610085685274</v>
      </c>
      <c r="F62" s="16">
        <f t="shared" si="3"/>
        <v>0</v>
      </c>
      <c r="G62" s="16">
        <v>0</v>
      </c>
      <c r="H62" s="16">
        <v>0</v>
      </c>
      <c r="I62" s="16">
        <f t="shared" si="4"/>
        <v>2175.6610085685274</v>
      </c>
      <c r="J62" s="16">
        <v>331.88049283248699</v>
      </c>
      <c r="K62" s="16">
        <f t="shared" si="5"/>
        <v>1843.7805157360406</v>
      </c>
      <c r="L62" s="16">
        <v>662.80349238578697</v>
      </c>
      <c r="M62" s="16">
        <v>198.84104771573601</v>
      </c>
      <c r="N62" s="16">
        <v>932</v>
      </c>
      <c r="O62" s="16">
        <v>0</v>
      </c>
      <c r="P62" s="16">
        <v>0</v>
      </c>
      <c r="Q62" s="16">
        <v>0</v>
      </c>
      <c r="R62" s="16">
        <v>25.197157360405999</v>
      </c>
      <c r="S62" s="16">
        <v>24.9388182741116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0.14071612663286481</v>
      </c>
      <c r="E63" s="16">
        <f t="shared" si="2"/>
        <v>1463.1662847285284</v>
      </c>
      <c r="F63" s="16">
        <f t="shared" si="3"/>
        <v>0</v>
      </c>
      <c r="G63" s="16">
        <v>0</v>
      </c>
      <c r="H63" s="16">
        <v>0</v>
      </c>
      <c r="I63" s="16">
        <f t="shared" si="4"/>
        <v>1463.1662847285284</v>
      </c>
      <c r="J63" s="16">
        <v>223.19485699248699</v>
      </c>
      <c r="K63" s="16">
        <f t="shared" si="5"/>
        <v>1239.9714277360413</v>
      </c>
      <c r="L63" s="16">
        <v>505.80191512690402</v>
      </c>
      <c r="M63" s="16">
        <v>151.740574538071</v>
      </c>
      <c r="N63" s="16">
        <v>539</v>
      </c>
      <c r="O63" s="16">
        <v>0</v>
      </c>
      <c r="P63" s="16">
        <v>0</v>
      </c>
      <c r="Q63" s="16">
        <v>0</v>
      </c>
      <c r="R63" s="16">
        <v>34.202071065989898</v>
      </c>
      <c r="S63" s="16">
        <v>9.2268670050761692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2.1549261033603672E-2</v>
      </c>
      <c r="E64" s="16">
        <f t="shared" si="2"/>
        <v>224.06921622741098</v>
      </c>
      <c r="F64" s="16">
        <f t="shared" si="3"/>
        <v>0</v>
      </c>
      <c r="G64" s="16">
        <v>0</v>
      </c>
      <c r="H64" s="16">
        <v>0</v>
      </c>
      <c r="I64" s="16">
        <f t="shared" si="4"/>
        <v>224.06921622741098</v>
      </c>
      <c r="J64" s="16">
        <v>34.180049932994898</v>
      </c>
      <c r="K64" s="16">
        <f t="shared" si="5"/>
        <v>189.88916629441607</v>
      </c>
      <c r="L64" s="16">
        <v>128.41817664974599</v>
      </c>
      <c r="M64" s="16">
        <v>38.525452994923903</v>
      </c>
      <c r="N64" s="16">
        <v>16.463999999999999</v>
      </c>
      <c r="O64" s="16">
        <v>0</v>
      </c>
      <c r="P64" s="16">
        <v>0</v>
      </c>
      <c r="Q64" s="16">
        <v>0</v>
      </c>
      <c r="R64" s="16">
        <v>3.6588182741116699</v>
      </c>
      <c r="S64" s="16">
        <v>2.82271837563452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0</v>
      </c>
      <c r="E65" s="16">
        <f t="shared" si="2"/>
        <v>0</v>
      </c>
      <c r="F65" s="16">
        <f t="shared" si="3"/>
        <v>0</v>
      </c>
      <c r="G65" s="16">
        <v>0</v>
      </c>
      <c r="H65" s="16">
        <v>0</v>
      </c>
      <c r="I65" s="16">
        <f t="shared" si="4"/>
        <v>0</v>
      </c>
      <c r="J65" s="16">
        <v>0</v>
      </c>
      <c r="K65" s="16">
        <f t="shared" si="5"/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8.499409382055699E-2</v>
      </c>
      <c r="E66" s="16">
        <f t="shared" si="2"/>
        <v>883.76858754615148</v>
      </c>
      <c r="F66" s="16">
        <f t="shared" si="3"/>
        <v>0</v>
      </c>
      <c r="G66" s="16">
        <v>0</v>
      </c>
      <c r="H66" s="16">
        <v>0</v>
      </c>
      <c r="I66" s="16">
        <f t="shared" si="4"/>
        <v>883.76858754615148</v>
      </c>
      <c r="J66" s="16">
        <v>134.81215742229401</v>
      </c>
      <c r="K66" s="16">
        <f t="shared" si="5"/>
        <v>748.95643012385744</v>
      </c>
      <c r="L66" s="16">
        <v>540.22627151269</v>
      </c>
      <c r="M66" s="16">
        <v>162.06788145380699</v>
      </c>
      <c r="N66" s="16">
        <v>3.0870000000000002</v>
      </c>
      <c r="O66" s="16">
        <v>0</v>
      </c>
      <c r="P66" s="16">
        <v>0</v>
      </c>
      <c r="Q66" s="16">
        <v>0</v>
      </c>
      <c r="R66" s="16">
        <v>29.620873096446701</v>
      </c>
      <c r="S66" s="16">
        <v>13.954404060913699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5.2085101185554809E-2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4.6640295467675862E-2</v>
      </c>
      <c r="E68" s="16">
        <f t="shared" si="2"/>
        <v>484.96579227289357</v>
      </c>
      <c r="F68" s="16">
        <f t="shared" si="3"/>
        <v>0</v>
      </c>
      <c r="G68" s="16">
        <v>0</v>
      </c>
      <c r="H68" s="16">
        <v>0</v>
      </c>
      <c r="I68" s="16">
        <f t="shared" si="4"/>
        <v>484.96579227289357</v>
      </c>
      <c r="J68" s="16">
        <v>73.977832719593906</v>
      </c>
      <c r="K68" s="16">
        <f t="shared" si="5"/>
        <v>410.98795955329967</v>
      </c>
      <c r="L68" s="16">
        <v>128.625302741117</v>
      </c>
      <c r="M68" s="16">
        <v>38.587590822335002</v>
      </c>
      <c r="N68" s="16">
        <v>233.4</v>
      </c>
      <c r="O68" s="16">
        <v>0</v>
      </c>
      <c r="P68" s="16">
        <v>0</v>
      </c>
      <c r="Q68" s="16">
        <v>0</v>
      </c>
      <c r="R68" s="16">
        <v>7.0525888324873103</v>
      </c>
      <c r="S68" s="16">
        <v>3.3224771573604102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1"/>
        <v>2.0518119171323588</v>
      </c>
      <c r="E69" s="16">
        <f t="shared" si="2"/>
        <v>21334.740314342267</v>
      </c>
      <c r="F69" s="16">
        <f t="shared" si="3"/>
        <v>0</v>
      </c>
      <c r="G69" s="16">
        <v>0</v>
      </c>
      <c r="H69" s="16">
        <v>0</v>
      </c>
      <c r="I69" s="16">
        <f t="shared" si="4"/>
        <v>21334.740314342267</v>
      </c>
      <c r="J69" s="16">
        <v>3254.45191235729</v>
      </c>
      <c r="K69" s="16">
        <f t="shared" si="5"/>
        <v>18080.288401984977</v>
      </c>
      <c r="L69" s="16">
        <v>710.26022244060903</v>
      </c>
      <c r="M69" s="16">
        <v>213.078066732183</v>
      </c>
      <c r="N69" s="16">
        <v>17043.599999999999</v>
      </c>
      <c r="O69" s="16">
        <v>0</v>
      </c>
      <c r="P69" s="16">
        <v>0</v>
      </c>
      <c r="Q69" s="16">
        <v>0</v>
      </c>
      <c r="R69" s="16">
        <v>105.92557482233499</v>
      </c>
      <c r="S69" s="16">
        <v>7.4245379898477202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33.75">
      <c r="A70" s="14" t="s">
        <v>122</v>
      </c>
      <c r="B70" s="15" t="s">
        <v>155</v>
      </c>
      <c r="C70" s="15"/>
      <c r="D70" s="16">
        <f t="shared" si="1"/>
        <v>0.73351001782948144</v>
      </c>
      <c r="E70" s="16">
        <f t="shared" si="2"/>
        <v>7627.0371653909478</v>
      </c>
      <c r="F70" s="16">
        <f t="shared" si="3"/>
        <v>0</v>
      </c>
      <c r="G70" s="16">
        <v>0</v>
      </c>
      <c r="H70" s="16">
        <v>0</v>
      </c>
      <c r="I70" s="16">
        <f t="shared" si="4"/>
        <v>7627.0371653909478</v>
      </c>
      <c r="J70" s="16">
        <v>1163.44634726303</v>
      </c>
      <c r="K70" s="16">
        <f t="shared" si="5"/>
        <v>6463.5908181279183</v>
      </c>
      <c r="L70" s="16">
        <v>131.235091492386</v>
      </c>
      <c r="M70" s="16">
        <v>39.370527447715702</v>
      </c>
      <c r="N70" s="16">
        <v>6268.8019999999997</v>
      </c>
      <c r="O70" s="16">
        <v>0</v>
      </c>
      <c r="P70" s="16">
        <v>0</v>
      </c>
      <c r="Q70" s="16">
        <v>0</v>
      </c>
      <c r="R70" s="16">
        <v>20.8600397969543</v>
      </c>
      <c r="S70" s="16">
        <v>3.3231593908629402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>
      <c r="A71" s="10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6">
      <c r="A72" s="82" t="s">
        <v>71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72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</sheetData>
  <mergeCells count="22"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  <mergeCell ref="A73:R73"/>
    <mergeCell ref="B20:B21"/>
    <mergeCell ref="C20:C21"/>
    <mergeCell ref="D20:D21"/>
    <mergeCell ref="E20:E21"/>
    <mergeCell ref="A72:R72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2:Z75"/>
  <sheetViews>
    <sheetView topLeftCell="A13" zoomScaleNormal="100" workbookViewId="0">
      <selection activeCell="B69" sqref="B69:B70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159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158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SUM(D24:D70)+D23</f>
        <v>9.3080766804759687</v>
      </c>
      <c r="E22" s="12">
        <f t="shared" si="0"/>
        <v>95780.109042097727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95780.109042097727</v>
      </c>
      <c r="J22" s="12">
        <f t="shared" si="0"/>
        <v>14282.265633240713</v>
      </c>
      <c r="K22" s="12">
        <f t="shared" si="0"/>
        <v>81497.843408856992</v>
      </c>
      <c r="L22" s="12">
        <f t="shared" si="0"/>
        <v>49656.485134562448</v>
      </c>
      <c r="M22" s="12">
        <f t="shared" si="0"/>
        <v>14896.945540368743</v>
      </c>
      <c r="N22" s="12">
        <f t="shared" si="0"/>
        <v>10780.097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3010.3060926835888</v>
      </c>
      <c r="S22" s="12">
        <f t="shared" si="0"/>
        <v>1015.7206670558376</v>
      </c>
      <c r="T22" s="12">
        <f t="shared" si="0"/>
        <v>2138.2889741864001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70" si="1">E23/857.5/12</f>
        <v>2.5342945672444452</v>
      </c>
      <c r="E23" s="16">
        <f t="shared" ref="E23:E70" si="2">F23+I23</f>
        <v>26077.891096945343</v>
      </c>
      <c r="F23" s="16">
        <f t="shared" ref="F23:F70" si="3">SUM(G23:H23)</f>
        <v>0</v>
      </c>
      <c r="G23" s="16">
        <v>0</v>
      </c>
      <c r="H23" s="16">
        <v>0</v>
      </c>
      <c r="I23" s="16">
        <f t="shared" ref="I23:I70" si="4">SUM(J23:K23)</f>
        <v>26077.891096945343</v>
      </c>
      <c r="J23" s="16">
        <v>3940.919897712</v>
      </c>
      <c r="K23" s="16">
        <f t="shared" ref="K23:K70" si="5">SUM(L23:U23)</f>
        <v>22136.971199233343</v>
      </c>
      <c r="L23" s="16">
        <v>16313.757767999999</v>
      </c>
      <c r="M23" s="16">
        <v>4894.1273304000097</v>
      </c>
      <c r="N23" s="16">
        <v>0</v>
      </c>
      <c r="O23" s="16">
        <v>0</v>
      </c>
      <c r="P23" s="16">
        <v>0</v>
      </c>
      <c r="Q23" s="16">
        <v>0</v>
      </c>
      <c r="R23" s="16">
        <v>686.11433333333605</v>
      </c>
      <c r="S23" s="16">
        <v>13.63425</v>
      </c>
      <c r="T23" s="16">
        <v>229.33751749999999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2.3558717201166177E-2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1.9802331126903515E-2</v>
      </c>
      <c r="E26" s="16">
        <f t="shared" si="2"/>
        <v>203.76598729583716</v>
      </c>
      <c r="F26" s="16">
        <f t="shared" si="3"/>
        <v>0</v>
      </c>
      <c r="G26" s="16">
        <v>0</v>
      </c>
      <c r="H26" s="16">
        <v>0</v>
      </c>
      <c r="I26" s="16">
        <f t="shared" si="4"/>
        <v>203.76598729583716</v>
      </c>
      <c r="J26" s="16">
        <v>31.0829472146192</v>
      </c>
      <c r="K26" s="16">
        <f t="shared" si="5"/>
        <v>172.68304008121797</v>
      </c>
      <c r="L26" s="16">
        <v>121.79014172588801</v>
      </c>
      <c r="M26" s="16">
        <v>36.537042517766501</v>
      </c>
      <c r="N26" s="16">
        <v>0</v>
      </c>
      <c r="O26" s="16">
        <v>0</v>
      </c>
      <c r="P26" s="16">
        <v>0</v>
      </c>
      <c r="Q26" s="16">
        <v>0</v>
      </c>
      <c r="R26" s="16">
        <v>11.543604060913699</v>
      </c>
      <c r="S26" s="16">
        <v>2.8122517766497501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1.2830602603681076E-2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5.8460732200973871E-2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0.28061151456467465</v>
      </c>
      <c r="E29" s="16">
        <f t="shared" si="2"/>
        <v>2887.4924848705023</v>
      </c>
      <c r="F29" s="16">
        <f t="shared" si="3"/>
        <v>0</v>
      </c>
      <c r="G29" s="16">
        <v>0</v>
      </c>
      <c r="H29" s="16">
        <v>0</v>
      </c>
      <c r="I29" s="16">
        <f t="shared" si="4"/>
        <v>2887.4924848705023</v>
      </c>
      <c r="J29" s="16">
        <v>440.46495531922898</v>
      </c>
      <c r="K29" s="16">
        <f t="shared" si="5"/>
        <v>2447.0275295512733</v>
      </c>
      <c r="L29" s="16">
        <v>1765.7085037157401</v>
      </c>
      <c r="M29" s="16">
        <v>529.71255111472101</v>
      </c>
      <c r="N29" s="16">
        <v>0</v>
      </c>
      <c r="O29" s="16">
        <v>0</v>
      </c>
      <c r="P29" s="16">
        <v>0</v>
      </c>
      <c r="Q29" s="16">
        <v>0</v>
      </c>
      <c r="R29" s="16">
        <v>119.39632081218301</v>
      </c>
      <c r="S29" s="16">
        <v>32.210153908629401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0.17423093120013278</v>
      </c>
      <c r="E30" s="16">
        <f t="shared" si="2"/>
        <v>1792.8362820493662</v>
      </c>
      <c r="F30" s="16">
        <f t="shared" si="3"/>
        <v>0</v>
      </c>
      <c r="G30" s="16">
        <v>0</v>
      </c>
      <c r="H30" s="16">
        <v>0</v>
      </c>
      <c r="I30" s="16">
        <f t="shared" si="4"/>
        <v>1792.8362820493662</v>
      </c>
      <c r="J30" s="16">
        <v>273.48350065159798</v>
      </c>
      <c r="K30" s="16">
        <f t="shared" si="5"/>
        <v>1519.3527813977682</v>
      </c>
      <c r="L30" s="16">
        <v>1023.63371364061</v>
      </c>
      <c r="M30" s="16">
        <v>307.090114092183</v>
      </c>
      <c r="N30" s="16">
        <v>0</v>
      </c>
      <c r="O30" s="16">
        <v>0</v>
      </c>
      <c r="P30" s="16">
        <v>0</v>
      </c>
      <c r="Q30" s="16">
        <v>0</v>
      </c>
      <c r="R30" s="16">
        <v>162.70831041624399</v>
      </c>
      <c r="S30" s="16">
        <v>25.920643248731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0.14793361869876728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3.2349657511687509E-2</v>
      </c>
      <c r="E32" s="16">
        <f t="shared" si="2"/>
        <v>332.87797579526443</v>
      </c>
      <c r="F32" s="16">
        <f t="shared" si="3"/>
        <v>0</v>
      </c>
      <c r="G32" s="16">
        <v>0</v>
      </c>
      <c r="H32" s="16">
        <v>0</v>
      </c>
      <c r="I32" s="16">
        <f t="shared" si="4"/>
        <v>332.87797579526443</v>
      </c>
      <c r="J32" s="16">
        <v>50.777996307752197</v>
      </c>
      <c r="K32" s="16">
        <f t="shared" si="5"/>
        <v>282.09997948751226</v>
      </c>
      <c r="L32" s="16">
        <v>193.27349837969501</v>
      </c>
      <c r="M32" s="16">
        <v>57.982049513908599</v>
      </c>
      <c r="N32" s="16">
        <v>0</v>
      </c>
      <c r="O32" s="16">
        <v>0</v>
      </c>
      <c r="P32" s="16">
        <v>0</v>
      </c>
      <c r="Q32" s="16">
        <v>0</v>
      </c>
      <c r="R32" s="16">
        <v>28.824092588832499</v>
      </c>
      <c r="S32" s="16">
        <v>2.0203390050761398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</v>
      </c>
      <c r="E33" s="16">
        <f t="shared" si="2"/>
        <v>0</v>
      </c>
      <c r="F33" s="16">
        <f t="shared" si="3"/>
        <v>0</v>
      </c>
      <c r="G33" s="16">
        <v>0</v>
      </c>
      <c r="H33" s="16">
        <v>0</v>
      </c>
      <c r="I33" s="16">
        <f t="shared" si="4"/>
        <v>0</v>
      </c>
      <c r="J33" s="16">
        <v>0</v>
      </c>
      <c r="K33" s="16">
        <f t="shared" si="5"/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1.0783219170562521E-2</v>
      </c>
      <c r="E34" s="16">
        <f t="shared" si="2"/>
        <v>110.95932526508835</v>
      </c>
      <c r="F34" s="16">
        <f t="shared" si="3"/>
        <v>0</v>
      </c>
      <c r="G34" s="16">
        <v>0</v>
      </c>
      <c r="H34" s="16">
        <v>0</v>
      </c>
      <c r="I34" s="16">
        <f t="shared" si="4"/>
        <v>110.95932526508835</v>
      </c>
      <c r="J34" s="16">
        <v>16.9259987692508</v>
      </c>
      <c r="K34" s="16">
        <f t="shared" si="5"/>
        <v>94.033326495837557</v>
      </c>
      <c r="L34" s="16">
        <v>64.424499459898499</v>
      </c>
      <c r="M34" s="16">
        <v>19.3273498379695</v>
      </c>
      <c r="N34" s="16">
        <v>0</v>
      </c>
      <c r="O34" s="16">
        <v>0</v>
      </c>
      <c r="P34" s="16">
        <v>0</v>
      </c>
      <c r="Q34" s="16">
        <v>0</v>
      </c>
      <c r="R34" s="16">
        <v>9.6080308629441706</v>
      </c>
      <c r="S34" s="16">
        <v>0.67344633502538098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0.47051064514658641</v>
      </c>
      <c r="E36" s="16">
        <f t="shared" si="2"/>
        <v>4841.5545385583746</v>
      </c>
      <c r="F36" s="16">
        <f t="shared" si="3"/>
        <v>0</v>
      </c>
      <c r="G36" s="16">
        <v>0</v>
      </c>
      <c r="H36" s="16">
        <v>0</v>
      </c>
      <c r="I36" s="16">
        <f t="shared" si="4"/>
        <v>4841.5545385583746</v>
      </c>
      <c r="J36" s="16">
        <v>738.54221774619305</v>
      </c>
      <c r="K36" s="16">
        <f t="shared" si="5"/>
        <v>4103.0123208121813</v>
      </c>
      <c r="L36" s="16">
        <v>2982.6157157360399</v>
      </c>
      <c r="M36" s="16">
        <v>894.78471472081196</v>
      </c>
      <c r="N36" s="16">
        <v>0</v>
      </c>
      <c r="O36" s="16">
        <v>0</v>
      </c>
      <c r="P36" s="16">
        <v>0</v>
      </c>
      <c r="Q36" s="16">
        <v>0</v>
      </c>
      <c r="R36" s="16">
        <v>113.387208121827</v>
      </c>
      <c r="S36" s="16">
        <v>112.224682233503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0.35288298385993988</v>
      </c>
      <c r="E39" s="16">
        <f t="shared" si="2"/>
        <v>3631.1659039187816</v>
      </c>
      <c r="F39" s="16">
        <f t="shared" si="3"/>
        <v>0</v>
      </c>
      <c r="G39" s="16">
        <v>0</v>
      </c>
      <c r="H39" s="16">
        <v>0</v>
      </c>
      <c r="I39" s="16">
        <f t="shared" si="4"/>
        <v>3631.1659039187816</v>
      </c>
      <c r="J39" s="16">
        <v>553.90666330964496</v>
      </c>
      <c r="K39" s="16">
        <f t="shared" si="5"/>
        <v>3077.2592406091367</v>
      </c>
      <c r="L39" s="16">
        <v>2236.96178680203</v>
      </c>
      <c r="M39" s="16">
        <v>671.08853604060903</v>
      </c>
      <c r="N39" s="16">
        <v>0</v>
      </c>
      <c r="O39" s="16">
        <v>0</v>
      </c>
      <c r="P39" s="16">
        <v>0</v>
      </c>
      <c r="Q39" s="16">
        <v>0</v>
      </c>
      <c r="R39" s="16">
        <v>85.040406091370599</v>
      </c>
      <c r="S39" s="16">
        <v>84.168511675126894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0.50971986557546878</v>
      </c>
      <c r="E40" s="16">
        <f t="shared" si="2"/>
        <v>5245.0174167715732</v>
      </c>
      <c r="F40" s="16">
        <f t="shared" si="3"/>
        <v>0</v>
      </c>
      <c r="G40" s="16">
        <v>0</v>
      </c>
      <c r="H40" s="16">
        <v>0</v>
      </c>
      <c r="I40" s="16">
        <f t="shared" si="4"/>
        <v>5245.0174167715732</v>
      </c>
      <c r="J40" s="16">
        <v>800.08740255837597</v>
      </c>
      <c r="K40" s="16">
        <f t="shared" si="5"/>
        <v>4444.930014213197</v>
      </c>
      <c r="L40" s="16">
        <v>3231.1670253807101</v>
      </c>
      <c r="M40" s="16">
        <v>969.35010761421302</v>
      </c>
      <c r="N40" s="16">
        <v>0</v>
      </c>
      <c r="O40" s="16">
        <v>0</v>
      </c>
      <c r="P40" s="16">
        <v>0</v>
      </c>
      <c r="Q40" s="16">
        <v>0</v>
      </c>
      <c r="R40" s="16">
        <v>122.83614213198</v>
      </c>
      <c r="S40" s="16">
        <v>121.576739086294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0.70576596771988009</v>
      </c>
      <c r="E41" s="16">
        <f t="shared" si="2"/>
        <v>7262.3318078375651</v>
      </c>
      <c r="F41" s="16">
        <f t="shared" si="3"/>
        <v>0</v>
      </c>
      <c r="G41" s="16">
        <v>0</v>
      </c>
      <c r="H41" s="16">
        <v>0</v>
      </c>
      <c r="I41" s="16">
        <f t="shared" si="4"/>
        <v>7262.3318078375651</v>
      </c>
      <c r="J41" s="16">
        <v>1107.8133266192899</v>
      </c>
      <c r="K41" s="16">
        <f t="shared" si="5"/>
        <v>6154.5184812182752</v>
      </c>
      <c r="L41" s="16">
        <v>4473.92357360406</v>
      </c>
      <c r="M41" s="16">
        <v>1342.1770720812201</v>
      </c>
      <c r="N41" s="16">
        <v>0</v>
      </c>
      <c r="O41" s="16">
        <v>0</v>
      </c>
      <c r="P41" s="16">
        <v>0</v>
      </c>
      <c r="Q41" s="16">
        <v>0</v>
      </c>
      <c r="R41" s="16">
        <v>170.080812182741</v>
      </c>
      <c r="S41" s="16">
        <v>168.33702335025399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0.15683688171552881</v>
      </c>
      <c r="E45" s="16">
        <f t="shared" si="2"/>
        <v>1613.8515128527915</v>
      </c>
      <c r="F45" s="16">
        <f t="shared" si="3"/>
        <v>0</v>
      </c>
      <c r="G45" s="16">
        <v>0</v>
      </c>
      <c r="H45" s="16">
        <v>0</v>
      </c>
      <c r="I45" s="16">
        <f t="shared" si="4"/>
        <v>1613.8515128527915</v>
      </c>
      <c r="J45" s="16">
        <v>246.18073924873099</v>
      </c>
      <c r="K45" s="16">
        <f t="shared" si="5"/>
        <v>1367.6707736040605</v>
      </c>
      <c r="L45" s="16">
        <v>994.20523857868</v>
      </c>
      <c r="M45" s="16">
        <v>298.26157157360399</v>
      </c>
      <c r="N45" s="16">
        <v>0</v>
      </c>
      <c r="O45" s="16">
        <v>0</v>
      </c>
      <c r="P45" s="16">
        <v>0</v>
      </c>
      <c r="Q45" s="16">
        <v>0</v>
      </c>
      <c r="R45" s="16">
        <v>37.7957360406091</v>
      </c>
      <c r="S45" s="16">
        <v>37.408227411167502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2.3525532257329316E-2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3.6595272400290021E-2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9.4102129029317194E-2</v>
      </c>
      <c r="E48" s="16">
        <f t="shared" si="2"/>
        <v>968.31090771167396</v>
      </c>
      <c r="F48" s="16">
        <f t="shared" si="3"/>
        <v>0</v>
      </c>
      <c r="G48" s="16">
        <v>0</v>
      </c>
      <c r="H48" s="16">
        <v>0</v>
      </c>
      <c r="I48" s="16">
        <f t="shared" si="4"/>
        <v>968.31090771167396</v>
      </c>
      <c r="J48" s="16">
        <v>147.70844354923801</v>
      </c>
      <c r="K48" s="16">
        <f t="shared" si="5"/>
        <v>820.60246416243592</v>
      </c>
      <c r="L48" s="16">
        <v>596.52314314720797</v>
      </c>
      <c r="M48" s="16">
        <v>178.95694294416199</v>
      </c>
      <c r="N48" s="16">
        <v>0</v>
      </c>
      <c r="O48" s="16">
        <v>0</v>
      </c>
      <c r="P48" s="16">
        <v>0</v>
      </c>
      <c r="Q48" s="16">
        <v>0</v>
      </c>
      <c r="R48" s="16">
        <v>22.6774416243655</v>
      </c>
      <c r="S48" s="16">
        <v>22.444936446700499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0.14115319354397599</v>
      </c>
      <c r="E49" s="16">
        <f t="shared" si="2"/>
        <v>1452.4663615675129</v>
      </c>
      <c r="F49" s="16">
        <f t="shared" si="3"/>
        <v>0</v>
      </c>
      <c r="G49" s="16">
        <v>0</v>
      </c>
      <c r="H49" s="16">
        <v>0</v>
      </c>
      <c r="I49" s="16">
        <f t="shared" si="4"/>
        <v>1452.4663615675129</v>
      </c>
      <c r="J49" s="16">
        <v>221.562665323858</v>
      </c>
      <c r="K49" s="16">
        <f t="shared" si="5"/>
        <v>1230.9036962436548</v>
      </c>
      <c r="L49" s="16">
        <v>894.78471472081196</v>
      </c>
      <c r="M49" s="16">
        <v>268.43541441624399</v>
      </c>
      <c r="N49" s="16">
        <v>0</v>
      </c>
      <c r="O49" s="16">
        <v>0</v>
      </c>
      <c r="P49" s="16">
        <v>0</v>
      </c>
      <c r="Q49" s="16">
        <v>0</v>
      </c>
      <c r="R49" s="16">
        <v>34.016162436548299</v>
      </c>
      <c r="S49" s="16">
        <v>33.6674046700508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4.8875520063648585E-2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9.7751040127297285E-3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0.18551520473142857</v>
      </c>
      <c r="E52" s="16">
        <f t="shared" si="2"/>
        <v>1908.9514566864</v>
      </c>
      <c r="F52" s="16">
        <f t="shared" si="3"/>
        <v>0</v>
      </c>
      <c r="G52" s="16">
        <v>0</v>
      </c>
      <c r="H52" s="16">
        <v>0</v>
      </c>
      <c r="I52" s="16">
        <f t="shared" si="4"/>
        <v>1908.9514566864</v>
      </c>
      <c r="J52" s="16">
        <v>0</v>
      </c>
      <c r="K52" s="16">
        <f t="shared" si="5"/>
        <v>1908.9514566864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1908.9514566864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0.15162927834314729</v>
      </c>
      <c r="E53" s="16">
        <f t="shared" si="2"/>
        <v>1560.2652741509855</v>
      </c>
      <c r="F53" s="16">
        <f t="shared" si="3"/>
        <v>0</v>
      </c>
      <c r="G53" s="16">
        <v>0</v>
      </c>
      <c r="H53" s="16">
        <v>0</v>
      </c>
      <c r="I53" s="16">
        <f t="shared" si="4"/>
        <v>1560.2652741509855</v>
      </c>
      <c r="J53" s="16">
        <v>238.00656724337099</v>
      </c>
      <c r="K53" s="16">
        <f t="shared" si="5"/>
        <v>1322.2587069076146</v>
      </c>
      <c r="L53" s="16">
        <v>932.56451378680197</v>
      </c>
      <c r="M53" s="16">
        <v>279.76935413604099</v>
      </c>
      <c r="N53" s="16">
        <v>0</v>
      </c>
      <c r="O53" s="16">
        <v>0</v>
      </c>
      <c r="P53" s="16">
        <v>0</v>
      </c>
      <c r="Q53" s="16">
        <v>0</v>
      </c>
      <c r="R53" s="16">
        <v>88.391025380710801</v>
      </c>
      <c r="S53" s="16">
        <v>21.533813604060999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1.3093786296156631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0.1147726946947063</v>
      </c>
      <c r="E55" s="16">
        <f t="shared" si="2"/>
        <v>1181.0110284085279</v>
      </c>
      <c r="F55" s="16">
        <f t="shared" si="3"/>
        <v>0</v>
      </c>
      <c r="G55" s="16">
        <v>0</v>
      </c>
      <c r="H55" s="16">
        <v>0</v>
      </c>
      <c r="I55" s="16">
        <f t="shared" si="4"/>
        <v>1181.0110284085279</v>
      </c>
      <c r="J55" s="16">
        <v>180.154224672487</v>
      </c>
      <c r="K55" s="16">
        <f t="shared" si="5"/>
        <v>1000.8568037360408</v>
      </c>
      <c r="L55" s="16">
        <v>705.88571939086296</v>
      </c>
      <c r="M55" s="16">
        <v>211.76571581725901</v>
      </c>
      <c r="N55" s="16">
        <v>0</v>
      </c>
      <c r="O55" s="16">
        <v>0</v>
      </c>
      <c r="P55" s="16">
        <v>0</v>
      </c>
      <c r="Q55" s="16">
        <v>0</v>
      </c>
      <c r="R55" s="16">
        <v>66.905786802030505</v>
      </c>
      <c r="S55" s="16">
        <v>16.299581725888299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5.1211253069412647E-2</v>
      </c>
      <c r="E56" s="16">
        <f t="shared" si="2"/>
        <v>526.96379408425616</v>
      </c>
      <c r="F56" s="16">
        <f t="shared" si="3"/>
        <v>0</v>
      </c>
      <c r="G56" s="16">
        <v>0</v>
      </c>
      <c r="H56" s="16">
        <v>0</v>
      </c>
      <c r="I56" s="16">
        <f t="shared" si="4"/>
        <v>526.96379408425616</v>
      </c>
      <c r="J56" s="16">
        <v>80.384307572174706</v>
      </c>
      <c r="K56" s="16">
        <f t="shared" si="5"/>
        <v>446.57948651208147</v>
      </c>
      <c r="L56" s="16">
        <v>314.96421958172601</v>
      </c>
      <c r="M56" s="16">
        <v>94.489265874517798</v>
      </c>
      <c r="N56" s="16">
        <v>0</v>
      </c>
      <c r="O56" s="16">
        <v>0</v>
      </c>
      <c r="P56" s="16">
        <v>0</v>
      </c>
      <c r="Q56" s="16">
        <v>0</v>
      </c>
      <c r="R56" s="16">
        <v>29.853173604060999</v>
      </c>
      <c r="S56" s="16">
        <v>7.27282745177666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0.19398201920232092</v>
      </c>
      <c r="E57" s="16">
        <f t="shared" si="2"/>
        <v>1996.0749775918823</v>
      </c>
      <c r="F57" s="16">
        <f t="shared" si="3"/>
        <v>0</v>
      </c>
      <c r="G57" s="16">
        <v>0</v>
      </c>
      <c r="H57" s="16">
        <v>0</v>
      </c>
      <c r="I57" s="16">
        <f t="shared" si="4"/>
        <v>1996.0749775918823</v>
      </c>
      <c r="J57" s="16">
        <v>304.48601353096501</v>
      </c>
      <c r="K57" s="16">
        <f t="shared" si="5"/>
        <v>1691.5889640609173</v>
      </c>
      <c r="L57" s="16">
        <v>1193.04628629442</v>
      </c>
      <c r="M57" s="16">
        <v>357.91388588832501</v>
      </c>
      <c r="N57" s="16">
        <v>0</v>
      </c>
      <c r="O57" s="16">
        <v>0</v>
      </c>
      <c r="P57" s="16">
        <v>0</v>
      </c>
      <c r="Q57" s="16">
        <v>0</v>
      </c>
      <c r="R57" s="16">
        <v>113.080203045685</v>
      </c>
      <c r="S57" s="16">
        <v>27.548588832487301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7.8239414411602523E-2</v>
      </c>
      <c r="E58" s="16">
        <f t="shared" si="2"/>
        <v>805.08357429539001</v>
      </c>
      <c r="F58" s="16">
        <f t="shared" si="3"/>
        <v>0</v>
      </c>
      <c r="G58" s="16">
        <v>0</v>
      </c>
      <c r="H58" s="16">
        <v>0</v>
      </c>
      <c r="I58" s="16">
        <f t="shared" si="4"/>
        <v>805.08357429539001</v>
      </c>
      <c r="J58" s="16">
        <v>122.809358790822</v>
      </c>
      <c r="K58" s="16">
        <f t="shared" si="5"/>
        <v>682.27421550456802</v>
      </c>
      <c r="L58" s="16">
        <v>481.19533547208101</v>
      </c>
      <c r="M58" s="16">
        <v>144.35860064162401</v>
      </c>
      <c r="N58" s="16">
        <v>0</v>
      </c>
      <c r="O58" s="16">
        <v>0</v>
      </c>
      <c r="P58" s="16">
        <v>0</v>
      </c>
      <c r="Q58" s="16">
        <v>0</v>
      </c>
      <c r="R58" s="16">
        <v>45.609015228426401</v>
      </c>
      <c r="S58" s="16">
        <v>11.1112641624366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5.1728538453952179E-2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0</v>
      </c>
      <c r="E62" s="16">
        <f t="shared" si="2"/>
        <v>0</v>
      </c>
      <c r="F62" s="16">
        <f t="shared" si="3"/>
        <v>0</v>
      </c>
      <c r="G62" s="16">
        <v>0</v>
      </c>
      <c r="H62" s="16">
        <v>0</v>
      </c>
      <c r="I62" s="16">
        <f t="shared" si="4"/>
        <v>0</v>
      </c>
      <c r="J62" s="16">
        <v>0</v>
      </c>
      <c r="K62" s="16">
        <f t="shared" si="5"/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5.6877212234345033E-2</v>
      </c>
      <c r="E63" s="16">
        <f t="shared" si="2"/>
        <v>585.26651389141045</v>
      </c>
      <c r="F63" s="16">
        <f t="shared" si="3"/>
        <v>0</v>
      </c>
      <c r="G63" s="16">
        <v>0</v>
      </c>
      <c r="H63" s="16">
        <v>0</v>
      </c>
      <c r="I63" s="16">
        <f t="shared" si="4"/>
        <v>585.26651389141045</v>
      </c>
      <c r="J63" s="16">
        <v>89.277942796994793</v>
      </c>
      <c r="K63" s="16">
        <f t="shared" si="5"/>
        <v>495.9885710944157</v>
      </c>
      <c r="L63" s="16">
        <v>202.32076605076099</v>
      </c>
      <c r="M63" s="16">
        <v>60.696229815228399</v>
      </c>
      <c r="N63" s="16">
        <v>215.6</v>
      </c>
      <c r="O63" s="16">
        <v>0</v>
      </c>
      <c r="P63" s="16">
        <v>0</v>
      </c>
      <c r="Q63" s="16">
        <v>0</v>
      </c>
      <c r="R63" s="16">
        <v>13.6808284263959</v>
      </c>
      <c r="S63" s="16">
        <v>3.6907468020304601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9.542906679042772E-3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9.542906679042772E-3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5.2631766970592707E-2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1.5709938201259915E-2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22.5">
      <c r="A69" s="14" t="s">
        <v>121</v>
      </c>
      <c r="B69" s="15" t="s">
        <v>70</v>
      </c>
      <c r="C69" s="15"/>
      <c r="D69" s="16">
        <f t="shared" si="1"/>
        <v>0.44150726509482863</v>
      </c>
      <c r="E69" s="16">
        <f t="shared" si="2"/>
        <v>4543.1097578257868</v>
      </c>
      <c r="F69" s="16">
        <f t="shared" si="3"/>
        <v>0</v>
      </c>
      <c r="G69" s="16">
        <v>0</v>
      </c>
      <c r="H69" s="16">
        <v>0</v>
      </c>
      <c r="I69" s="16">
        <f t="shared" si="4"/>
        <v>4543.1097578257868</v>
      </c>
      <c r="J69" s="16">
        <v>693.01674271918796</v>
      </c>
      <c r="K69" s="16">
        <f t="shared" si="5"/>
        <v>3850.0930151065991</v>
      </c>
      <c r="L69" s="16">
        <v>109.362576243655</v>
      </c>
      <c r="M69" s="16">
        <v>32.808772873096402</v>
      </c>
      <c r="N69" s="16">
        <v>3687.7689999999998</v>
      </c>
      <c r="O69" s="16">
        <v>0</v>
      </c>
      <c r="P69" s="16">
        <v>0</v>
      </c>
      <c r="Q69" s="16">
        <v>0</v>
      </c>
      <c r="R69" s="16">
        <v>17.3833664974619</v>
      </c>
      <c r="S69" s="16">
        <v>2.7692994923857901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33.75">
      <c r="A70" s="14" t="s">
        <v>122</v>
      </c>
      <c r="B70" s="15" t="s">
        <v>155</v>
      </c>
      <c r="C70" s="15"/>
      <c r="D70" s="16">
        <f t="shared" si="1"/>
        <v>0.74120866524693374</v>
      </c>
      <c r="E70" s="16">
        <f t="shared" si="2"/>
        <v>7627.0371653909478</v>
      </c>
      <c r="F70" s="16">
        <f t="shared" si="3"/>
        <v>0</v>
      </c>
      <c r="G70" s="16">
        <v>0</v>
      </c>
      <c r="H70" s="16">
        <v>0</v>
      </c>
      <c r="I70" s="16">
        <f t="shared" si="4"/>
        <v>7627.0371653909478</v>
      </c>
      <c r="J70" s="16">
        <v>1163.44634726303</v>
      </c>
      <c r="K70" s="16">
        <f t="shared" si="5"/>
        <v>6463.5908181279183</v>
      </c>
      <c r="L70" s="16">
        <v>131.235091492386</v>
      </c>
      <c r="M70" s="16">
        <v>39.370527447715702</v>
      </c>
      <c r="N70" s="16">
        <v>6268.8019999999997</v>
      </c>
      <c r="O70" s="16">
        <v>0</v>
      </c>
      <c r="P70" s="16">
        <v>0</v>
      </c>
      <c r="Q70" s="16">
        <v>0</v>
      </c>
      <c r="R70" s="16">
        <v>20.8600397969543</v>
      </c>
      <c r="S70" s="16">
        <v>3.3231593908629402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>
      <c r="A71" s="10"/>
      <c r="B71" s="11"/>
      <c r="C71" s="1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6">
      <c r="A72" s="82" t="s">
        <v>71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72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73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</sheetData>
  <mergeCells count="22">
    <mergeCell ref="A74:R74"/>
    <mergeCell ref="A75:R75"/>
    <mergeCell ref="A8:U8"/>
    <mergeCell ref="A9:U9"/>
    <mergeCell ref="A10:U10"/>
    <mergeCell ref="A11:U11"/>
    <mergeCell ref="A15:U15"/>
    <mergeCell ref="A16:U16"/>
    <mergeCell ref="A13:U13"/>
    <mergeCell ref="K20:K21"/>
    <mergeCell ref="A73:R73"/>
    <mergeCell ref="B20:B21"/>
    <mergeCell ref="C20:C21"/>
    <mergeCell ref="D20:D21"/>
    <mergeCell ref="E20:E21"/>
    <mergeCell ref="A72:R72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2:Z74"/>
  <sheetViews>
    <sheetView zoomScaleNormal="100" workbookViewId="0">
      <selection activeCell="B69" sqref="B69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162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161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SUM(D24:D69)+D23</f>
        <v>9.9181791151045999</v>
      </c>
      <c r="E22" s="12">
        <f t="shared" si="0"/>
        <v>103533.8881467539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103533.8881467539</v>
      </c>
      <c r="J22" s="12">
        <f t="shared" si="0"/>
        <v>15460.298654110697</v>
      </c>
      <c r="K22" s="12">
        <f t="shared" si="0"/>
        <v>88073.589492643194</v>
      </c>
      <c r="L22" s="12">
        <f t="shared" si="0"/>
        <v>60728.28845507087</v>
      </c>
      <c r="M22" s="12">
        <f t="shared" si="0"/>
        <v>18218.486536521246</v>
      </c>
      <c r="N22" s="12">
        <f t="shared" si="0"/>
        <v>1897.6859999999999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3684.374212892048</v>
      </c>
      <c r="S22" s="12">
        <f t="shared" si="0"/>
        <v>1375.5442839086297</v>
      </c>
      <c r="T22" s="12">
        <f t="shared" si="0"/>
        <v>2169.2100042504298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69" si="1">E23/869.9/12</f>
        <v>2.5342945672444448</v>
      </c>
      <c r="E23" s="16">
        <f t="shared" ref="E23:E69" si="2">F23+I23</f>
        <v>26454.994128551309</v>
      </c>
      <c r="F23" s="16">
        <f t="shared" ref="F23:F69" si="3">SUM(G23:H23)</f>
        <v>0</v>
      </c>
      <c r="G23" s="16">
        <v>0</v>
      </c>
      <c r="H23" s="16">
        <v>0</v>
      </c>
      <c r="I23" s="16">
        <f t="shared" ref="I23:I69" si="4">SUM(J23:K23)</f>
        <v>26454.994128551309</v>
      </c>
      <c r="J23" s="16">
        <v>3997.9081271366399</v>
      </c>
      <c r="K23" s="16">
        <f t="shared" ref="K23:K69" si="5">SUM(L23:U23)</f>
        <v>22457.086001414667</v>
      </c>
      <c r="L23" s="16">
        <v>16549.66516896</v>
      </c>
      <c r="M23" s="16">
        <v>4964.8995506880001</v>
      </c>
      <c r="N23" s="16">
        <v>0</v>
      </c>
      <c r="O23" s="16">
        <v>0</v>
      </c>
      <c r="P23" s="16">
        <v>0</v>
      </c>
      <c r="Q23" s="16">
        <v>0</v>
      </c>
      <c r="R23" s="16">
        <v>696.03598666666801</v>
      </c>
      <c r="S23" s="16">
        <v>13.83141</v>
      </c>
      <c r="T23" s="16">
        <v>232.6538851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5.8057247959535575E-2</v>
      </c>
      <c r="E25" s="16">
        <f t="shared" si="2"/>
        <v>606.048</v>
      </c>
      <c r="F25" s="16">
        <f t="shared" si="3"/>
        <v>0</v>
      </c>
      <c r="G25" s="16">
        <v>0</v>
      </c>
      <c r="H25" s="16">
        <v>0</v>
      </c>
      <c r="I25" s="16">
        <f t="shared" si="4"/>
        <v>606.048</v>
      </c>
      <c r="J25" s="16">
        <v>92.447999999999993</v>
      </c>
      <c r="K25" s="16">
        <f t="shared" si="5"/>
        <v>513.6</v>
      </c>
      <c r="L25" s="16">
        <v>0</v>
      </c>
      <c r="M25" s="16">
        <v>0</v>
      </c>
      <c r="N25" s="16">
        <v>513.6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1.561604684797774E-2</v>
      </c>
      <c r="E26" s="16">
        <f t="shared" si="2"/>
        <v>163.01278983667004</v>
      </c>
      <c r="F26" s="16">
        <f t="shared" si="3"/>
        <v>0</v>
      </c>
      <c r="G26" s="16">
        <v>0</v>
      </c>
      <c r="H26" s="16">
        <v>0</v>
      </c>
      <c r="I26" s="16">
        <f t="shared" si="4"/>
        <v>163.01278983667004</v>
      </c>
      <c r="J26" s="16">
        <v>24.866357771695402</v>
      </c>
      <c r="K26" s="16">
        <f t="shared" si="5"/>
        <v>138.14643206497465</v>
      </c>
      <c r="L26" s="16">
        <v>97.432113380710703</v>
      </c>
      <c r="M26" s="16">
        <v>29.2296340142132</v>
      </c>
      <c r="N26" s="16">
        <v>0</v>
      </c>
      <c r="O26" s="16">
        <v>0</v>
      </c>
      <c r="P26" s="16">
        <v>0</v>
      </c>
      <c r="Q26" s="16">
        <v>0</v>
      </c>
      <c r="R26" s="16">
        <v>9.2348832487309505</v>
      </c>
      <c r="S26" s="16">
        <v>2.2498014213197899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1.2647708624734478E-2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5.7627402991533627E-2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0.23050961196613451</v>
      </c>
      <c r="E29" s="16">
        <f t="shared" si="2"/>
        <v>2406.2437373920848</v>
      </c>
      <c r="F29" s="16">
        <f t="shared" si="3"/>
        <v>0</v>
      </c>
      <c r="G29" s="16">
        <v>0</v>
      </c>
      <c r="H29" s="16">
        <v>0</v>
      </c>
      <c r="I29" s="16">
        <f t="shared" si="4"/>
        <v>2406.2437373920848</v>
      </c>
      <c r="J29" s="16">
        <v>367.05412943269101</v>
      </c>
      <c r="K29" s="16">
        <f t="shared" si="5"/>
        <v>2039.1896079593939</v>
      </c>
      <c r="L29" s="16">
        <v>1471.4237530964499</v>
      </c>
      <c r="M29" s="16">
        <v>441.427125928934</v>
      </c>
      <c r="N29" s="16">
        <v>0</v>
      </c>
      <c r="O29" s="16">
        <v>0</v>
      </c>
      <c r="P29" s="16">
        <v>0</v>
      </c>
      <c r="Q29" s="16">
        <v>0</v>
      </c>
      <c r="R29" s="16">
        <v>99.496934010152302</v>
      </c>
      <c r="S29" s="16">
        <v>26.841794923857901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0.2853648348341416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0.14582489715391764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4.9604378335671946E-2</v>
      </c>
      <c r="E32" s="16">
        <f t="shared" si="2"/>
        <v>517.81018457041228</v>
      </c>
      <c r="F32" s="16">
        <f t="shared" si="3"/>
        <v>0</v>
      </c>
      <c r="G32" s="16">
        <v>0</v>
      </c>
      <c r="H32" s="16">
        <v>0</v>
      </c>
      <c r="I32" s="16">
        <f t="shared" si="4"/>
        <v>517.81018457041228</v>
      </c>
      <c r="J32" s="16">
        <v>78.987994256503598</v>
      </c>
      <c r="K32" s="16">
        <f t="shared" si="5"/>
        <v>438.82219031390872</v>
      </c>
      <c r="L32" s="16">
        <v>300.64766414619299</v>
      </c>
      <c r="M32" s="16">
        <v>90.194299243857898</v>
      </c>
      <c r="N32" s="16">
        <v>0</v>
      </c>
      <c r="O32" s="16">
        <v>0</v>
      </c>
      <c r="P32" s="16">
        <v>0</v>
      </c>
      <c r="Q32" s="16">
        <v>0</v>
      </c>
      <c r="R32" s="16">
        <v>44.837477360406098</v>
      </c>
      <c r="S32" s="16">
        <v>3.1427495634517801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0.11810566270398078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1.8896906032636929E-2</v>
      </c>
      <c r="E34" s="16">
        <f t="shared" si="2"/>
        <v>197.26102269349039</v>
      </c>
      <c r="F34" s="16">
        <f t="shared" si="3"/>
        <v>0</v>
      </c>
      <c r="G34" s="16">
        <v>0</v>
      </c>
      <c r="H34" s="16">
        <v>0</v>
      </c>
      <c r="I34" s="16">
        <f t="shared" si="4"/>
        <v>197.26102269349039</v>
      </c>
      <c r="J34" s="16">
        <v>30.090664478668</v>
      </c>
      <c r="K34" s="16">
        <f t="shared" si="5"/>
        <v>167.17035821482239</v>
      </c>
      <c r="L34" s="16">
        <v>114.53244348426399</v>
      </c>
      <c r="M34" s="16">
        <v>34.359733045279199</v>
      </c>
      <c r="N34" s="16">
        <v>0</v>
      </c>
      <c r="O34" s="16">
        <v>0</v>
      </c>
      <c r="P34" s="16">
        <v>0</v>
      </c>
      <c r="Q34" s="16">
        <v>0</v>
      </c>
      <c r="R34" s="16">
        <v>17.080943756345199</v>
      </c>
      <c r="S34" s="16">
        <v>1.19723792893401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0.92760749100631668</v>
      </c>
      <c r="E36" s="16">
        <f t="shared" si="2"/>
        <v>9683.1090771167383</v>
      </c>
      <c r="F36" s="16">
        <f t="shared" si="3"/>
        <v>0</v>
      </c>
      <c r="G36" s="16">
        <v>0</v>
      </c>
      <c r="H36" s="16">
        <v>0</v>
      </c>
      <c r="I36" s="16">
        <f t="shared" si="4"/>
        <v>9683.1090771167383</v>
      </c>
      <c r="J36" s="16">
        <v>1477.08443549238</v>
      </c>
      <c r="K36" s="16">
        <f t="shared" si="5"/>
        <v>8206.024641624359</v>
      </c>
      <c r="L36" s="16">
        <v>5965.2314314720797</v>
      </c>
      <c r="M36" s="16">
        <v>1789.5694294416201</v>
      </c>
      <c r="N36" s="16">
        <v>0</v>
      </c>
      <c r="O36" s="16">
        <v>0</v>
      </c>
      <c r="P36" s="16">
        <v>0</v>
      </c>
      <c r="Q36" s="16">
        <v>0</v>
      </c>
      <c r="R36" s="16">
        <v>226.774416243655</v>
      </c>
      <c r="S36" s="16">
        <v>224.44936446700501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0.46380374550315889</v>
      </c>
      <c r="E39" s="16">
        <f t="shared" si="2"/>
        <v>4841.5545385583746</v>
      </c>
      <c r="F39" s="16">
        <f t="shared" si="3"/>
        <v>0</v>
      </c>
      <c r="G39" s="16">
        <v>0</v>
      </c>
      <c r="H39" s="16">
        <v>0</v>
      </c>
      <c r="I39" s="16">
        <f t="shared" si="4"/>
        <v>4841.5545385583746</v>
      </c>
      <c r="J39" s="16">
        <v>738.54221774619305</v>
      </c>
      <c r="K39" s="16">
        <f t="shared" si="5"/>
        <v>4103.0123208121813</v>
      </c>
      <c r="L39" s="16">
        <v>2982.6157157360399</v>
      </c>
      <c r="M39" s="16">
        <v>894.78471472081196</v>
      </c>
      <c r="N39" s="16">
        <v>0</v>
      </c>
      <c r="O39" s="16">
        <v>0</v>
      </c>
      <c r="P39" s="16">
        <v>0</v>
      </c>
      <c r="Q39" s="16">
        <v>0</v>
      </c>
      <c r="R39" s="16">
        <v>113.387208121827</v>
      </c>
      <c r="S39" s="16">
        <v>112.224682233503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0.66993874350456251</v>
      </c>
      <c r="E40" s="16">
        <f t="shared" si="2"/>
        <v>6993.3565556954263</v>
      </c>
      <c r="F40" s="16">
        <f t="shared" si="3"/>
        <v>0</v>
      </c>
      <c r="G40" s="16">
        <v>0</v>
      </c>
      <c r="H40" s="16">
        <v>0</v>
      </c>
      <c r="I40" s="16">
        <f t="shared" si="4"/>
        <v>6993.3565556954263</v>
      </c>
      <c r="J40" s="16">
        <v>1066.78320341117</v>
      </c>
      <c r="K40" s="16">
        <f t="shared" si="5"/>
        <v>5926.5733522842565</v>
      </c>
      <c r="L40" s="16">
        <v>4308.2227005076102</v>
      </c>
      <c r="M40" s="16">
        <v>1292.46681015228</v>
      </c>
      <c r="N40" s="16">
        <v>0</v>
      </c>
      <c r="O40" s="16">
        <v>0</v>
      </c>
      <c r="P40" s="16">
        <v>0</v>
      </c>
      <c r="Q40" s="16">
        <v>0</v>
      </c>
      <c r="R40" s="16">
        <v>163.78152284263999</v>
      </c>
      <c r="S40" s="16">
        <v>162.10231878172601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0.92760749100631668</v>
      </c>
      <c r="E41" s="16">
        <f t="shared" si="2"/>
        <v>9683.1090771167383</v>
      </c>
      <c r="F41" s="16">
        <f t="shared" si="3"/>
        <v>0</v>
      </c>
      <c r="G41" s="16">
        <v>0</v>
      </c>
      <c r="H41" s="16">
        <v>0</v>
      </c>
      <c r="I41" s="16">
        <f t="shared" si="4"/>
        <v>9683.1090771167383</v>
      </c>
      <c r="J41" s="16">
        <v>1477.08443549238</v>
      </c>
      <c r="K41" s="16">
        <f t="shared" si="5"/>
        <v>8206.024641624359</v>
      </c>
      <c r="L41" s="16">
        <v>5965.2314314720797</v>
      </c>
      <c r="M41" s="16">
        <v>1789.5694294416201</v>
      </c>
      <c r="N41" s="16">
        <v>0</v>
      </c>
      <c r="O41" s="16">
        <v>0</v>
      </c>
      <c r="P41" s="16">
        <v>0</v>
      </c>
      <c r="Q41" s="16">
        <v>0</v>
      </c>
      <c r="R41" s="16">
        <v>226.774416243655</v>
      </c>
      <c r="S41" s="16">
        <v>224.44936446700501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0.30920249700210589</v>
      </c>
      <c r="E45" s="16">
        <f t="shared" si="2"/>
        <v>3227.7030257055831</v>
      </c>
      <c r="F45" s="16">
        <f t="shared" si="3"/>
        <v>0</v>
      </c>
      <c r="G45" s="16">
        <v>0</v>
      </c>
      <c r="H45" s="16">
        <v>0</v>
      </c>
      <c r="I45" s="16">
        <f t="shared" si="4"/>
        <v>3227.7030257055831</v>
      </c>
      <c r="J45" s="16">
        <v>492.36147849746197</v>
      </c>
      <c r="K45" s="16">
        <f t="shared" si="5"/>
        <v>2735.341547208121</v>
      </c>
      <c r="L45" s="16">
        <v>1988.41047715736</v>
      </c>
      <c r="M45" s="16">
        <v>596.52314314720797</v>
      </c>
      <c r="N45" s="16">
        <v>0</v>
      </c>
      <c r="O45" s="16">
        <v>0</v>
      </c>
      <c r="P45" s="16">
        <v>0</v>
      </c>
      <c r="Q45" s="16">
        <v>0</v>
      </c>
      <c r="R45" s="16">
        <v>75.591472081218299</v>
      </c>
      <c r="S45" s="16">
        <v>74.816454822335103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2.3190187275157939E-2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3.6073624650245655E-2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0.18552149820126404</v>
      </c>
      <c r="E48" s="16">
        <f t="shared" si="2"/>
        <v>1936.6218154233547</v>
      </c>
      <c r="F48" s="16">
        <f t="shared" si="3"/>
        <v>0</v>
      </c>
      <c r="G48" s="16">
        <v>0</v>
      </c>
      <c r="H48" s="16">
        <v>0</v>
      </c>
      <c r="I48" s="16">
        <f t="shared" si="4"/>
        <v>1936.6218154233547</v>
      </c>
      <c r="J48" s="16">
        <v>295.41688709847801</v>
      </c>
      <c r="K48" s="16">
        <f t="shared" si="5"/>
        <v>1641.2049283248768</v>
      </c>
      <c r="L48" s="16">
        <v>1193.04628629442</v>
      </c>
      <c r="M48" s="16">
        <v>357.91388588832501</v>
      </c>
      <c r="N48" s="16">
        <v>0</v>
      </c>
      <c r="O48" s="16">
        <v>0</v>
      </c>
      <c r="P48" s="16">
        <v>0</v>
      </c>
      <c r="Q48" s="16">
        <v>0</v>
      </c>
      <c r="R48" s="16">
        <v>45.3548832487309</v>
      </c>
      <c r="S48" s="16">
        <v>44.889872893400998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0.27828224730189483</v>
      </c>
      <c r="E49" s="16">
        <f t="shared" si="2"/>
        <v>2904.9327231350198</v>
      </c>
      <c r="F49" s="16">
        <f t="shared" si="3"/>
        <v>0</v>
      </c>
      <c r="G49" s="16">
        <v>0</v>
      </c>
      <c r="H49" s="16">
        <v>0</v>
      </c>
      <c r="I49" s="16">
        <f t="shared" si="4"/>
        <v>2904.9327231350198</v>
      </c>
      <c r="J49" s="16">
        <v>443.12533064771497</v>
      </c>
      <c r="K49" s="16">
        <f t="shared" si="5"/>
        <v>2461.8073924873047</v>
      </c>
      <c r="L49" s="16">
        <v>1789.5694294416201</v>
      </c>
      <c r="M49" s="16">
        <v>536.87082883248695</v>
      </c>
      <c r="N49" s="16">
        <v>0</v>
      </c>
      <c r="O49" s="16">
        <v>0</v>
      </c>
      <c r="P49" s="16">
        <v>0</v>
      </c>
      <c r="Q49" s="16">
        <v>0</v>
      </c>
      <c r="R49" s="16">
        <v>68.0323248730964</v>
      </c>
      <c r="S49" s="16">
        <v>67.334809340101501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4.8178823375765789E-2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9.6357646751531693E-3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0.18551520473142794</v>
      </c>
      <c r="E52" s="16">
        <f t="shared" si="2"/>
        <v>1936.55611915043</v>
      </c>
      <c r="F52" s="16">
        <f t="shared" si="3"/>
        <v>0</v>
      </c>
      <c r="G52" s="16">
        <v>0</v>
      </c>
      <c r="H52" s="16">
        <v>0</v>
      </c>
      <c r="I52" s="16">
        <f t="shared" si="4"/>
        <v>1936.55611915043</v>
      </c>
      <c r="J52" s="16">
        <v>0</v>
      </c>
      <c r="K52" s="16">
        <f t="shared" si="5"/>
        <v>1936.55611915043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1936.55611915043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0.14946787697350131</v>
      </c>
      <c r="E53" s="16">
        <f t="shared" si="2"/>
        <v>1560.2652741509855</v>
      </c>
      <c r="F53" s="16">
        <f t="shared" si="3"/>
        <v>0</v>
      </c>
      <c r="G53" s="16">
        <v>0</v>
      </c>
      <c r="H53" s="16">
        <v>0</v>
      </c>
      <c r="I53" s="16">
        <f t="shared" si="4"/>
        <v>1560.2652741509855</v>
      </c>
      <c r="J53" s="16">
        <v>238.00656724337099</v>
      </c>
      <c r="K53" s="16">
        <f t="shared" si="5"/>
        <v>1322.2587069076146</v>
      </c>
      <c r="L53" s="16">
        <v>932.56451378680197</v>
      </c>
      <c r="M53" s="16">
        <v>279.76935413604099</v>
      </c>
      <c r="N53" s="16">
        <v>0</v>
      </c>
      <c r="O53" s="16">
        <v>0</v>
      </c>
      <c r="P53" s="16">
        <v>0</v>
      </c>
      <c r="Q53" s="16">
        <v>0</v>
      </c>
      <c r="R53" s="16">
        <v>88.391025380710801</v>
      </c>
      <c r="S53" s="16">
        <v>21.533813604060999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1.2907140762104048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0.11313666593943057</v>
      </c>
      <c r="E55" s="16">
        <f t="shared" si="2"/>
        <v>1181.0110284085279</v>
      </c>
      <c r="F55" s="16">
        <f t="shared" si="3"/>
        <v>0</v>
      </c>
      <c r="G55" s="16">
        <v>0</v>
      </c>
      <c r="H55" s="16">
        <v>0</v>
      </c>
      <c r="I55" s="16">
        <f t="shared" si="4"/>
        <v>1181.0110284085279</v>
      </c>
      <c r="J55" s="16">
        <v>180.154224672487</v>
      </c>
      <c r="K55" s="16">
        <f t="shared" si="5"/>
        <v>1000.8568037360408</v>
      </c>
      <c r="L55" s="16">
        <v>705.88571939086296</v>
      </c>
      <c r="M55" s="16">
        <v>211.76571581725901</v>
      </c>
      <c r="N55" s="16">
        <v>0</v>
      </c>
      <c r="O55" s="16">
        <v>0</v>
      </c>
      <c r="P55" s="16">
        <v>0</v>
      </c>
      <c r="Q55" s="16">
        <v>0</v>
      </c>
      <c r="R55" s="16">
        <v>66.905786802030505</v>
      </c>
      <c r="S55" s="16">
        <v>16.299581725888299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5.0481261647340327E-2</v>
      </c>
      <c r="E56" s="16">
        <f t="shared" si="2"/>
        <v>526.96379408425616</v>
      </c>
      <c r="F56" s="16">
        <f t="shared" si="3"/>
        <v>0</v>
      </c>
      <c r="G56" s="16">
        <v>0</v>
      </c>
      <c r="H56" s="16">
        <v>0</v>
      </c>
      <c r="I56" s="16">
        <f t="shared" si="4"/>
        <v>526.96379408425616</v>
      </c>
      <c r="J56" s="16">
        <v>80.384307572174706</v>
      </c>
      <c r="K56" s="16">
        <f t="shared" si="5"/>
        <v>446.57948651208147</v>
      </c>
      <c r="L56" s="16">
        <v>314.96421958172601</v>
      </c>
      <c r="M56" s="16">
        <v>94.489265874517798</v>
      </c>
      <c r="N56" s="16">
        <v>0</v>
      </c>
      <c r="O56" s="16">
        <v>0</v>
      </c>
      <c r="P56" s="16">
        <v>0</v>
      </c>
      <c r="Q56" s="16">
        <v>0</v>
      </c>
      <c r="R56" s="16">
        <v>29.853173604060999</v>
      </c>
      <c r="S56" s="16">
        <v>7.27282745177666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0.19121690017931969</v>
      </c>
      <c r="E57" s="16">
        <f t="shared" si="2"/>
        <v>1996.0749775918823</v>
      </c>
      <c r="F57" s="16">
        <f t="shared" si="3"/>
        <v>0</v>
      </c>
      <c r="G57" s="16">
        <v>0</v>
      </c>
      <c r="H57" s="16">
        <v>0</v>
      </c>
      <c r="I57" s="16">
        <f t="shared" si="4"/>
        <v>1996.0749775918823</v>
      </c>
      <c r="J57" s="16">
        <v>304.48601353096501</v>
      </c>
      <c r="K57" s="16">
        <f t="shared" si="5"/>
        <v>1691.5889640609173</v>
      </c>
      <c r="L57" s="16">
        <v>1193.04628629442</v>
      </c>
      <c r="M57" s="16">
        <v>357.91388588832501</v>
      </c>
      <c r="N57" s="16">
        <v>0</v>
      </c>
      <c r="O57" s="16">
        <v>0</v>
      </c>
      <c r="P57" s="16">
        <v>0</v>
      </c>
      <c r="Q57" s="16">
        <v>0</v>
      </c>
      <c r="R57" s="16">
        <v>113.080203045685</v>
      </c>
      <c r="S57" s="16">
        <v>27.548588832487301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7.7124149738992023E-2</v>
      </c>
      <c r="E58" s="16">
        <f t="shared" si="2"/>
        <v>805.08357429539001</v>
      </c>
      <c r="F58" s="16">
        <f t="shared" si="3"/>
        <v>0</v>
      </c>
      <c r="G58" s="16">
        <v>0</v>
      </c>
      <c r="H58" s="16">
        <v>0</v>
      </c>
      <c r="I58" s="16">
        <f t="shared" si="4"/>
        <v>805.08357429539001</v>
      </c>
      <c r="J58" s="16">
        <v>122.809358790822</v>
      </c>
      <c r="K58" s="16">
        <f t="shared" si="5"/>
        <v>682.27421550456802</v>
      </c>
      <c r="L58" s="16">
        <v>481.19533547208101</v>
      </c>
      <c r="M58" s="16">
        <v>144.35860064162401</v>
      </c>
      <c r="N58" s="16">
        <v>0</v>
      </c>
      <c r="O58" s="16">
        <v>0</v>
      </c>
      <c r="P58" s="16">
        <v>0</v>
      </c>
      <c r="Q58" s="16">
        <v>0</v>
      </c>
      <c r="R58" s="16">
        <v>45.609015228426401</v>
      </c>
      <c r="S58" s="16">
        <v>11.1112641624366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5.0991173381151854E-2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6.2526181416499821E-2</v>
      </c>
      <c r="E62" s="16">
        <f t="shared" si="2"/>
        <v>652.69830257055833</v>
      </c>
      <c r="F62" s="16">
        <f t="shared" si="3"/>
        <v>0</v>
      </c>
      <c r="G62" s="16">
        <v>0</v>
      </c>
      <c r="H62" s="16">
        <v>0</v>
      </c>
      <c r="I62" s="16">
        <f t="shared" si="4"/>
        <v>652.69830257055833</v>
      </c>
      <c r="J62" s="16">
        <v>99.564147849746206</v>
      </c>
      <c r="K62" s="16">
        <f t="shared" si="5"/>
        <v>553.13415472081215</v>
      </c>
      <c r="L62" s="16">
        <v>198.84104771573601</v>
      </c>
      <c r="M62" s="16">
        <v>59.652314314720797</v>
      </c>
      <c r="N62" s="16">
        <v>279.60000000000002</v>
      </c>
      <c r="O62" s="16">
        <v>0</v>
      </c>
      <c r="P62" s="16">
        <v>0</v>
      </c>
      <c r="Q62" s="16">
        <v>0</v>
      </c>
      <c r="R62" s="16">
        <v>7.5591472081218303</v>
      </c>
      <c r="S62" s="16">
        <v>7.4816454822334997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9.4068772011486126E-3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9.4068772011486126E-3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5.188152681605155E-2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1.548600069844853E-2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15">
      <c r="A69" s="14" t="s">
        <v>121</v>
      </c>
      <c r="B69" s="15" t="s">
        <v>160</v>
      </c>
      <c r="C69" s="15"/>
      <c r="D69" s="16">
        <f t="shared" si="1"/>
        <v>0.25523296477308366</v>
      </c>
      <c r="E69" s="16">
        <f t="shared" si="2"/>
        <v>2664.3258726732656</v>
      </c>
      <c r="F69" s="16">
        <f t="shared" si="3"/>
        <v>0</v>
      </c>
      <c r="G69" s="16">
        <v>0</v>
      </c>
      <c r="H69" s="16">
        <v>0</v>
      </c>
      <c r="I69" s="16">
        <f t="shared" si="4"/>
        <v>2664.3258726732656</v>
      </c>
      <c r="J69" s="16">
        <v>406.422590746769</v>
      </c>
      <c r="K69" s="16">
        <f t="shared" si="5"/>
        <v>2257.9032819264967</v>
      </c>
      <c r="L69" s="16">
        <v>1065.9868568040599</v>
      </c>
      <c r="M69" s="16">
        <v>319.79605704121798</v>
      </c>
      <c r="N69" s="16">
        <v>702</v>
      </c>
      <c r="O69" s="16">
        <v>0</v>
      </c>
      <c r="P69" s="16">
        <v>0</v>
      </c>
      <c r="Q69" s="16">
        <v>0</v>
      </c>
      <c r="R69" s="16">
        <v>158.97732548223399</v>
      </c>
      <c r="S69" s="16">
        <v>11.143042598984801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>
      <c r="A70" s="10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6">
      <c r="A71" s="82" t="s">
        <v>71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1:26">
      <c r="A72" s="82" t="s">
        <v>72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73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</sheetData>
  <mergeCells count="22"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  <mergeCell ref="A72:R72"/>
    <mergeCell ref="B20:B21"/>
    <mergeCell ref="C20:C21"/>
    <mergeCell ref="D20:D21"/>
    <mergeCell ref="E20:E21"/>
    <mergeCell ref="A71:R71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2:Z74"/>
  <sheetViews>
    <sheetView zoomScaleNormal="100" workbookViewId="0">
      <selection activeCell="G22" sqref="G2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164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163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SUM(D24:D69)+D23</f>
        <v>11.128422560317265</v>
      </c>
      <c r="E22" s="12">
        <f t="shared" si="0"/>
        <v>115499.67206902082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115499.67206902082</v>
      </c>
      <c r="J22" s="12">
        <f t="shared" si="0"/>
        <v>17287.501776415058</v>
      </c>
      <c r="K22" s="12">
        <f t="shared" si="0"/>
        <v>98212.170292605748</v>
      </c>
      <c r="L22" s="12">
        <f t="shared" si="0"/>
        <v>60254.173466124674</v>
      </c>
      <c r="M22" s="12">
        <f t="shared" si="0"/>
        <v>18076.252039837385</v>
      </c>
      <c r="N22" s="12">
        <f t="shared" si="0"/>
        <v>12741.206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3635.4419229157375</v>
      </c>
      <c r="S22" s="12">
        <f t="shared" si="0"/>
        <v>1348.3550167614212</v>
      </c>
      <c r="T22" s="12">
        <f t="shared" si="0"/>
        <v>2156.7418469665499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69" si="1">E23/864.9/12</f>
        <v>2.5342945672444448</v>
      </c>
      <c r="E23" s="16">
        <f t="shared" ref="E23:E69" si="2">F23+I23</f>
        <v>26302.936454516643</v>
      </c>
      <c r="F23" s="16">
        <f t="shared" ref="F23:F69" si="3">SUM(G23:H23)</f>
        <v>0</v>
      </c>
      <c r="G23" s="16">
        <v>0</v>
      </c>
      <c r="H23" s="16">
        <v>0</v>
      </c>
      <c r="I23" s="16">
        <f t="shared" ref="I23:I69" si="4">SUM(J23:K23)</f>
        <v>26302.936454516643</v>
      </c>
      <c r="J23" s="16">
        <v>3974.9290023686399</v>
      </c>
      <c r="K23" s="16">
        <f t="shared" ref="K23:K69" si="5">SUM(L23:U23)</f>
        <v>22328.007452148002</v>
      </c>
      <c r="L23" s="16">
        <v>16454.541216959999</v>
      </c>
      <c r="M23" s="16">
        <v>4936.3623650879999</v>
      </c>
      <c r="N23" s="16">
        <v>0</v>
      </c>
      <c r="O23" s="16">
        <v>0</v>
      </c>
      <c r="P23" s="16">
        <v>0</v>
      </c>
      <c r="Q23" s="16">
        <v>0</v>
      </c>
      <c r="R23" s="16">
        <v>692.035320000002</v>
      </c>
      <c r="S23" s="16">
        <v>13.751910000000001</v>
      </c>
      <c r="T23" s="16">
        <v>231.3166401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5.8392877789339805E-2</v>
      </c>
      <c r="E25" s="16">
        <f t="shared" si="2"/>
        <v>606.048</v>
      </c>
      <c r="F25" s="16">
        <f t="shared" si="3"/>
        <v>0</v>
      </c>
      <c r="G25" s="16">
        <v>0</v>
      </c>
      <c r="H25" s="16">
        <v>0</v>
      </c>
      <c r="I25" s="16">
        <f t="shared" si="4"/>
        <v>606.048</v>
      </c>
      <c r="J25" s="16">
        <v>92.447999999999993</v>
      </c>
      <c r="K25" s="16">
        <f t="shared" si="5"/>
        <v>513.6</v>
      </c>
      <c r="L25" s="16">
        <v>0</v>
      </c>
      <c r="M25" s="16">
        <v>0</v>
      </c>
      <c r="N25" s="16">
        <v>513.6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1.5706323451330603E-2</v>
      </c>
      <c r="E26" s="16">
        <f t="shared" si="2"/>
        <v>163.01278983667004</v>
      </c>
      <c r="F26" s="16">
        <f t="shared" si="3"/>
        <v>0</v>
      </c>
      <c r="G26" s="16">
        <v>0</v>
      </c>
      <c r="H26" s="16">
        <v>0</v>
      </c>
      <c r="I26" s="16">
        <f t="shared" si="4"/>
        <v>163.01278983667004</v>
      </c>
      <c r="J26" s="16">
        <v>24.866357771695402</v>
      </c>
      <c r="K26" s="16">
        <f t="shared" si="5"/>
        <v>138.14643206497465</v>
      </c>
      <c r="L26" s="16">
        <v>97.432113380710703</v>
      </c>
      <c r="M26" s="16">
        <v>29.2296340142132</v>
      </c>
      <c r="N26" s="16">
        <v>0</v>
      </c>
      <c r="O26" s="16">
        <v>0</v>
      </c>
      <c r="P26" s="16">
        <v>0</v>
      </c>
      <c r="Q26" s="16">
        <v>0</v>
      </c>
      <c r="R26" s="16">
        <v>9.2348832487309505</v>
      </c>
      <c r="S26" s="16">
        <v>2.2498014213197899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1.2720825219859547E-2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5.7960547881067297E-2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0.49846071177717799</v>
      </c>
      <c r="E29" s="16">
        <f t="shared" si="2"/>
        <v>5173.4240353929745</v>
      </c>
      <c r="F29" s="16">
        <f t="shared" si="3"/>
        <v>0</v>
      </c>
      <c r="G29" s="16">
        <v>0</v>
      </c>
      <c r="H29" s="16">
        <v>0</v>
      </c>
      <c r="I29" s="16">
        <f t="shared" si="4"/>
        <v>5173.4240353929745</v>
      </c>
      <c r="J29" s="16">
        <v>789.16637828028399</v>
      </c>
      <c r="K29" s="16">
        <f t="shared" si="5"/>
        <v>4384.2576571126901</v>
      </c>
      <c r="L29" s="16">
        <v>3163.5610691573602</v>
      </c>
      <c r="M29" s="16">
        <v>949.06832074720796</v>
      </c>
      <c r="N29" s="16">
        <v>0</v>
      </c>
      <c r="O29" s="16">
        <v>0</v>
      </c>
      <c r="P29" s="16">
        <v>0</v>
      </c>
      <c r="Q29" s="16">
        <v>0</v>
      </c>
      <c r="R29" s="16">
        <v>213.91840812182701</v>
      </c>
      <c r="S29" s="16">
        <v>57.709859086294301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0.28701453326652765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0.14666791309306618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4.9891141998151256E-2</v>
      </c>
      <c r="E32" s="16">
        <f t="shared" si="2"/>
        <v>517.81018457041228</v>
      </c>
      <c r="F32" s="16">
        <f t="shared" si="3"/>
        <v>0</v>
      </c>
      <c r="G32" s="16">
        <v>0</v>
      </c>
      <c r="H32" s="16">
        <v>0</v>
      </c>
      <c r="I32" s="16">
        <f t="shared" si="4"/>
        <v>517.81018457041228</v>
      </c>
      <c r="J32" s="16">
        <v>78.987994256503598</v>
      </c>
      <c r="K32" s="16">
        <f t="shared" si="5"/>
        <v>438.82219031390872</v>
      </c>
      <c r="L32" s="16">
        <v>300.64766414619299</v>
      </c>
      <c r="M32" s="16">
        <v>90.194299243857898</v>
      </c>
      <c r="N32" s="16">
        <v>0</v>
      </c>
      <c r="O32" s="16">
        <v>0</v>
      </c>
      <c r="P32" s="16">
        <v>0</v>
      </c>
      <c r="Q32" s="16">
        <v>0</v>
      </c>
      <c r="R32" s="16">
        <v>44.837477360406098</v>
      </c>
      <c r="S32" s="16">
        <v>3.1427495634517801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0.11878843332893153</v>
      </c>
      <c r="E33" s="16">
        <f t="shared" si="2"/>
        <v>1232.8813918343146</v>
      </c>
      <c r="F33" s="16">
        <f t="shared" si="3"/>
        <v>0</v>
      </c>
      <c r="G33" s="16">
        <v>0</v>
      </c>
      <c r="H33" s="16">
        <v>0</v>
      </c>
      <c r="I33" s="16">
        <f t="shared" si="4"/>
        <v>1232.8813918343146</v>
      </c>
      <c r="J33" s="16">
        <v>188.066652991675</v>
      </c>
      <c r="K33" s="16">
        <f t="shared" si="5"/>
        <v>1044.8147388426396</v>
      </c>
      <c r="L33" s="16">
        <v>715.82777177665002</v>
      </c>
      <c r="M33" s="16">
        <v>214.748331532995</v>
      </c>
      <c r="N33" s="16">
        <v>0</v>
      </c>
      <c r="O33" s="16">
        <v>0</v>
      </c>
      <c r="P33" s="16">
        <v>0</v>
      </c>
      <c r="Q33" s="16">
        <v>0</v>
      </c>
      <c r="R33" s="16">
        <v>106.755898477157</v>
      </c>
      <c r="S33" s="16">
        <v>7.4827370558375597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2.3757686665786315E-2</v>
      </c>
      <c r="E34" s="16">
        <f t="shared" si="2"/>
        <v>246.57627836686299</v>
      </c>
      <c r="F34" s="16">
        <f t="shared" si="3"/>
        <v>0</v>
      </c>
      <c r="G34" s="16">
        <v>0</v>
      </c>
      <c r="H34" s="16">
        <v>0</v>
      </c>
      <c r="I34" s="16">
        <f t="shared" si="4"/>
        <v>246.57627836686299</v>
      </c>
      <c r="J34" s="16">
        <v>37.613330598334997</v>
      </c>
      <c r="K34" s="16">
        <f t="shared" si="5"/>
        <v>208.96294776852801</v>
      </c>
      <c r="L34" s="16">
        <v>143.16555435532999</v>
      </c>
      <c r="M34" s="16">
        <v>42.949666306598999</v>
      </c>
      <c r="N34" s="16">
        <v>0</v>
      </c>
      <c r="O34" s="16">
        <v>0</v>
      </c>
      <c r="P34" s="16">
        <v>0</v>
      </c>
      <c r="Q34" s="16">
        <v>0</v>
      </c>
      <c r="R34" s="16">
        <v>21.351179695431501</v>
      </c>
      <c r="S34" s="16">
        <v>1.4965474111675099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0.93297000396160812</v>
      </c>
      <c r="E36" s="16">
        <f t="shared" si="2"/>
        <v>9683.1090771167383</v>
      </c>
      <c r="F36" s="16">
        <f t="shared" si="3"/>
        <v>0</v>
      </c>
      <c r="G36" s="16">
        <v>0</v>
      </c>
      <c r="H36" s="16">
        <v>0</v>
      </c>
      <c r="I36" s="16">
        <f t="shared" si="4"/>
        <v>9683.1090771167383</v>
      </c>
      <c r="J36" s="16">
        <v>1477.08443549238</v>
      </c>
      <c r="K36" s="16">
        <f t="shared" si="5"/>
        <v>8206.024641624359</v>
      </c>
      <c r="L36" s="16">
        <v>5965.2314314720797</v>
      </c>
      <c r="M36" s="16">
        <v>1789.5694294416201</v>
      </c>
      <c r="N36" s="16">
        <v>0</v>
      </c>
      <c r="O36" s="16">
        <v>0</v>
      </c>
      <c r="P36" s="16">
        <v>0</v>
      </c>
      <c r="Q36" s="16">
        <v>0</v>
      </c>
      <c r="R36" s="16">
        <v>226.774416243655</v>
      </c>
      <c r="S36" s="16">
        <v>224.44936446700501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0.46648500198080461</v>
      </c>
      <c r="E39" s="16">
        <f t="shared" si="2"/>
        <v>4841.5545385583746</v>
      </c>
      <c r="F39" s="16">
        <f t="shared" si="3"/>
        <v>0</v>
      </c>
      <c r="G39" s="16">
        <v>0</v>
      </c>
      <c r="H39" s="16">
        <v>0</v>
      </c>
      <c r="I39" s="16">
        <f t="shared" si="4"/>
        <v>4841.5545385583746</v>
      </c>
      <c r="J39" s="16">
        <v>738.54221774619305</v>
      </c>
      <c r="K39" s="16">
        <f t="shared" si="5"/>
        <v>4103.0123208121813</v>
      </c>
      <c r="L39" s="16">
        <v>2982.6157157360399</v>
      </c>
      <c r="M39" s="16">
        <v>894.78471472081196</v>
      </c>
      <c r="N39" s="16">
        <v>0</v>
      </c>
      <c r="O39" s="16">
        <v>0</v>
      </c>
      <c r="P39" s="16">
        <v>0</v>
      </c>
      <c r="Q39" s="16">
        <v>0</v>
      </c>
      <c r="R39" s="16">
        <v>113.387208121827</v>
      </c>
      <c r="S39" s="16">
        <v>112.224682233503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0.67381166952782845</v>
      </c>
      <c r="E40" s="16">
        <f t="shared" si="2"/>
        <v>6993.3565556954263</v>
      </c>
      <c r="F40" s="16">
        <f t="shared" si="3"/>
        <v>0</v>
      </c>
      <c r="G40" s="16">
        <v>0</v>
      </c>
      <c r="H40" s="16">
        <v>0</v>
      </c>
      <c r="I40" s="16">
        <f t="shared" si="4"/>
        <v>6993.3565556954263</v>
      </c>
      <c r="J40" s="16">
        <v>1066.78320341117</v>
      </c>
      <c r="K40" s="16">
        <f t="shared" si="5"/>
        <v>5926.5733522842565</v>
      </c>
      <c r="L40" s="16">
        <v>4308.2227005076102</v>
      </c>
      <c r="M40" s="16">
        <v>1292.46681015228</v>
      </c>
      <c r="N40" s="16">
        <v>0</v>
      </c>
      <c r="O40" s="16">
        <v>0</v>
      </c>
      <c r="P40" s="16">
        <v>0</v>
      </c>
      <c r="Q40" s="16">
        <v>0</v>
      </c>
      <c r="R40" s="16">
        <v>163.78152284263999</v>
      </c>
      <c r="S40" s="16">
        <v>162.10231878172601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0.93297000396160812</v>
      </c>
      <c r="E41" s="16">
        <f t="shared" si="2"/>
        <v>9683.1090771167383</v>
      </c>
      <c r="F41" s="16">
        <f t="shared" si="3"/>
        <v>0</v>
      </c>
      <c r="G41" s="16">
        <v>0</v>
      </c>
      <c r="H41" s="16">
        <v>0</v>
      </c>
      <c r="I41" s="16">
        <f t="shared" si="4"/>
        <v>9683.1090771167383</v>
      </c>
      <c r="J41" s="16">
        <v>1477.08443549238</v>
      </c>
      <c r="K41" s="16">
        <f t="shared" si="5"/>
        <v>8206.024641624359</v>
      </c>
      <c r="L41" s="16">
        <v>5965.2314314720797</v>
      </c>
      <c r="M41" s="16">
        <v>1789.5694294416201</v>
      </c>
      <c r="N41" s="16">
        <v>0</v>
      </c>
      <c r="O41" s="16">
        <v>0</v>
      </c>
      <c r="P41" s="16">
        <v>0</v>
      </c>
      <c r="Q41" s="16">
        <v>0</v>
      </c>
      <c r="R41" s="16">
        <v>226.774416243655</v>
      </c>
      <c r="S41" s="16">
        <v>224.44936446700501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0.23324250099040231</v>
      </c>
      <c r="E45" s="16">
        <f t="shared" si="2"/>
        <v>2420.7772692791873</v>
      </c>
      <c r="F45" s="16">
        <f t="shared" si="3"/>
        <v>0</v>
      </c>
      <c r="G45" s="16">
        <v>0</v>
      </c>
      <c r="H45" s="16">
        <v>0</v>
      </c>
      <c r="I45" s="16">
        <f t="shared" si="4"/>
        <v>2420.7772692791873</v>
      </c>
      <c r="J45" s="16">
        <v>369.27110887309601</v>
      </c>
      <c r="K45" s="16">
        <f t="shared" si="5"/>
        <v>2051.5061604060911</v>
      </c>
      <c r="L45" s="16">
        <v>1491.3078578680199</v>
      </c>
      <c r="M45" s="16">
        <v>447.39235736040598</v>
      </c>
      <c r="N45" s="16">
        <v>0</v>
      </c>
      <c r="O45" s="16">
        <v>0</v>
      </c>
      <c r="P45" s="16">
        <v>0</v>
      </c>
      <c r="Q45" s="16">
        <v>0</v>
      </c>
      <c r="R45" s="16">
        <v>56.693604060913799</v>
      </c>
      <c r="S45" s="16">
        <v>56.112341116751303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3.4986375148560352E-2</v>
      </c>
      <c r="E46" s="16">
        <f t="shared" si="2"/>
        <v>363.11659039187816</v>
      </c>
      <c r="F46" s="16">
        <f t="shared" si="3"/>
        <v>0</v>
      </c>
      <c r="G46" s="16">
        <v>0</v>
      </c>
      <c r="H46" s="16">
        <v>0</v>
      </c>
      <c r="I46" s="16">
        <f t="shared" si="4"/>
        <v>363.11659039187816</v>
      </c>
      <c r="J46" s="16">
        <v>55.3906663309645</v>
      </c>
      <c r="K46" s="16">
        <f t="shared" si="5"/>
        <v>307.72592406091366</v>
      </c>
      <c r="L46" s="16">
        <v>223.69617868020299</v>
      </c>
      <c r="M46" s="16">
        <v>67.108853604060897</v>
      </c>
      <c r="N46" s="16">
        <v>0</v>
      </c>
      <c r="O46" s="16">
        <v>0</v>
      </c>
      <c r="P46" s="16">
        <v>0</v>
      </c>
      <c r="Q46" s="16">
        <v>0</v>
      </c>
      <c r="R46" s="16">
        <v>8.5040406091370606</v>
      </c>
      <c r="S46" s="16">
        <v>8.4168511675126894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3.6282166820729211E-2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0.13994550059424143</v>
      </c>
      <c r="E48" s="16">
        <f t="shared" si="2"/>
        <v>1452.4663615675129</v>
      </c>
      <c r="F48" s="16">
        <f t="shared" si="3"/>
        <v>0</v>
      </c>
      <c r="G48" s="16">
        <v>0</v>
      </c>
      <c r="H48" s="16">
        <v>0</v>
      </c>
      <c r="I48" s="16">
        <f t="shared" si="4"/>
        <v>1452.4663615675129</v>
      </c>
      <c r="J48" s="16">
        <v>221.562665323858</v>
      </c>
      <c r="K48" s="16">
        <f t="shared" si="5"/>
        <v>1230.9036962436548</v>
      </c>
      <c r="L48" s="16">
        <v>894.78471472081196</v>
      </c>
      <c r="M48" s="16">
        <v>268.43541441624399</v>
      </c>
      <c r="N48" s="16">
        <v>0</v>
      </c>
      <c r="O48" s="16">
        <v>0</v>
      </c>
      <c r="P48" s="16">
        <v>0</v>
      </c>
      <c r="Q48" s="16">
        <v>0</v>
      </c>
      <c r="R48" s="16">
        <v>34.016162436548299</v>
      </c>
      <c r="S48" s="16">
        <v>33.6674046700508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0.20991825089136237</v>
      </c>
      <c r="E49" s="16">
        <f t="shared" si="2"/>
        <v>2178.6995423512717</v>
      </c>
      <c r="F49" s="16">
        <f t="shared" si="3"/>
        <v>0</v>
      </c>
      <c r="G49" s="16">
        <v>0</v>
      </c>
      <c r="H49" s="16">
        <v>0</v>
      </c>
      <c r="I49" s="16">
        <f t="shared" si="4"/>
        <v>2178.6995423512717</v>
      </c>
      <c r="J49" s="16">
        <v>332.34399798578698</v>
      </c>
      <c r="K49" s="16">
        <f t="shared" si="5"/>
        <v>1846.3555443654848</v>
      </c>
      <c r="L49" s="16">
        <v>1342.1770720812201</v>
      </c>
      <c r="M49" s="16">
        <v>402.65312162436601</v>
      </c>
      <c r="N49" s="16">
        <v>0</v>
      </c>
      <c r="O49" s="16">
        <v>0</v>
      </c>
      <c r="P49" s="16">
        <v>0</v>
      </c>
      <c r="Q49" s="16">
        <v>0</v>
      </c>
      <c r="R49" s="16">
        <v>51.0242436548223</v>
      </c>
      <c r="S49" s="16">
        <v>50.501107005076101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4.8457345883430064E-2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9.6914691766860246E-3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0.18551520473142849</v>
      </c>
      <c r="E52" s="16">
        <f t="shared" si="2"/>
        <v>1925.4252068665501</v>
      </c>
      <c r="F52" s="16">
        <f t="shared" si="3"/>
        <v>0</v>
      </c>
      <c r="G52" s="16">
        <v>0</v>
      </c>
      <c r="H52" s="16">
        <v>0</v>
      </c>
      <c r="I52" s="16">
        <f t="shared" si="4"/>
        <v>1925.4252068665501</v>
      </c>
      <c r="J52" s="16">
        <v>0</v>
      </c>
      <c r="K52" s="16">
        <f t="shared" si="5"/>
        <v>1925.4252068665501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1925.4252068665501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0.13529875773074801</v>
      </c>
      <c r="E53" s="16">
        <f t="shared" si="2"/>
        <v>1404.2387467358874</v>
      </c>
      <c r="F53" s="16">
        <f t="shared" si="3"/>
        <v>0</v>
      </c>
      <c r="G53" s="16">
        <v>0</v>
      </c>
      <c r="H53" s="16">
        <v>0</v>
      </c>
      <c r="I53" s="16">
        <f t="shared" si="4"/>
        <v>1404.2387467358874</v>
      </c>
      <c r="J53" s="16">
        <v>214.20591051903401</v>
      </c>
      <c r="K53" s="16">
        <f t="shared" si="5"/>
        <v>1190.0328362168534</v>
      </c>
      <c r="L53" s="16">
        <v>839.30806240812205</v>
      </c>
      <c r="M53" s="16">
        <v>251.79241872243699</v>
      </c>
      <c r="N53" s="16">
        <v>0</v>
      </c>
      <c r="O53" s="16">
        <v>0</v>
      </c>
      <c r="P53" s="16">
        <v>0</v>
      </c>
      <c r="Q53" s="16">
        <v>0</v>
      </c>
      <c r="R53" s="16">
        <v>79.551922842639598</v>
      </c>
      <c r="S53" s="16">
        <v>19.380432243654798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1.2981757138344676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si="1"/>
        <v>0.10241163964694146</v>
      </c>
      <c r="E55" s="16">
        <f t="shared" si="2"/>
        <v>1062.9099255676761</v>
      </c>
      <c r="F55" s="16">
        <f t="shared" si="3"/>
        <v>0</v>
      </c>
      <c r="G55" s="16">
        <v>0</v>
      </c>
      <c r="H55" s="16">
        <v>0</v>
      </c>
      <c r="I55" s="16">
        <f t="shared" si="4"/>
        <v>1062.9099255676761</v>
      </c>
      <c r="J55" s="16">
        <v>162.13880220523899</v>
      </c>
      <c r="K55" s="16">
        <f t="shared" si="5"/>
        <v>900.77112336243704</v>
      </c>
      <c r="L55" s="16">
        <v>635.29714745177705</v>
      </c>
      <c r="M55" s="16">
        <v>190.58914423553301</v>
      </c>
      <c r="N55" s="16">
        <v>0</v>
      </c>
      <c r="O55" s="16">
        <v>0</v>
      </c>
      <c r="P55" s="16">
        <v>0</v>
      </c>
      <c r="Q55" s="16">
        <v>0</v>
      </c>
      <c r="R55" s="16">
        <v>60.215208121827402</v>
      </c>
      <c r="S55" s="16">
        <v>14.6696235532995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1"/>
        <v>4.5695785126973247E-2</v>
      </c>
      <c r="E56" s="16">
        <f t="shared" si="2"/>
        <v>474.26741467582985</v>
      </c>
      <c r="F56" s="16">
        <f t="shared" si="3"/>
        <v>0</v>
      </c>
      <c r="G56" s="16">
        <v>0</v>
      </c>
      <c r="H56" s="16">
        <v>0</v>
      </c>
      <c r="I56" s="16">
        <f t="shared" si="4"/>
        <v>474.26741467582985</v>
      </c>
      <c r="J56" s="16">
        <v>72.345876814957094</v>
      </c>
      <c r="K56" s="16">
        <f t="shared" si="5"/>
        <v>401.92153786087277</v>
      </c>
      <c r="L56" s="16">
        <v>283.467797623553</v>
      </c>
      <c r="M56" s="16">
        <v>85.040339287066004</v>
      </c>
      <c r="N56" s="16">
        <v>0</v>
      </c>
      <c r="O56" s="16">
        <v>0</v>
      </c>
      <c r="P56" s="16">
        <v>0</v>
      </c>
      <c r="Q56" s="16">
        <v>0</v>
      </c>
      <c r="R56" s="16">
        <v>26.867856243654799</v>
      </c>
      <c r="S56" s="16">
        <v>6.5455447065989798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1"/>
        <v>0.17309009517792853</v>
      </c>
      <c r="E57" s="16">
        <f t="shared" si="2"/>
        <v>1796.4674798326848</v>
      </c>
      <c r="F57" s="16">
        <f t="shared" si="3"/>
        <v>0</v>
      </c>
      <c r="G57" s="16">
        <v>0</v>
      </c>
      <c r="H57" s="16">
        <v>0</v>
      </c>
      <c r="I57" s="16">
        <f t="shared" si="4"/>
        <v>1796.4674798326848</v>
      </c>
      <c r="J57" s="16">
        <v>274.037412177867</v>
      </c>
      <c r="K57" s="16">
        <f t="shared" si="5"/>
        <v>1522.4300676548178</v>
      </c>
      <c r="L57" s="16">
        <v>1073.74165766497</v>
      </c>
      <c r="M57" s="16">
        <v>322.12249729949201</v>
      </c>
      <c r="N57" s="16">
        <v>0</v>
      </c>
      <c r="O57" s="16">
        <v>0</v>
      </c>
      <c r="P57" s="16">
        <v>0</v>
      </c>
      <c r="Q57" s="16">
        <v>0</v>
      </c>
      <c r="R57" s="16">
        <v>101.77218274111701</v>
      </c>
      <c r="S57" s="16">
        <v>24.7937299492386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1"/>
        <v>6.9813005055098049E-2</v>
      </c>
      <c r="E58" s="16">
        <f t="shared" si="2"/>
        <v>724.57521686585164</v>
      </c>
      <c r="F58" s="16">
        <f t="shared" si="3"/>
        <v>0</v>
      </c>
      <c r="G58" s="16">
        <v>0</v>
      </c>
      <c r="H58" s="16">
        <v>0</v>
      </c>
      <c r="I58" s="16">
        <f t="shared" si="4"/>
        <v>724.57521686585164</v>
      </c>
      <c r="J58" s="16">
        <v>110.52842291173999</v>
      </c>
      <c r="K58" s="16">
        <f t="shared" si="5"/>
        <v>614.04679395411165</v>
      </c>
      <c r="L58" s="16">
        <v>433.07580192487302</v>
      </c>
      <c r="M58" s="16">
        <v>129.92274057746201</v>
      </c>
      <c r="N58" s="16">
        <v>0</v>
      </c>
      <c r="O58" s="16">
        <v>0</v>
      </c>
      <c r="P58" s="16">
        <v>0</v>
      </c>
      <c r="Q58" s="16">
        <v>0</v>
      </c>
      <c r="R58" s="16">
        <v>41.048113705583802</v>
      </c>
      <c r="S58" s="16">
        <v>10.0001377461929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1"/>
        <v>5.1285954126793848E-2</v>
      </c>
      <c r="E59" s="16">
        <f t="shared" si="2"/>
        <v>532.28666069116798</v>
      </c>
      <c r="F59" s="16">
        <f t="shared" si="3"/>
        <v>0</v>
      </c>
      <c r="G59" s="16">
        <v>0</v>
      </c>
      <c r="H59" s="16">
        <v>0</v>
      </c>
      <c r="I59" s="16">
        <f t="shared" si="4"/>
        <v>532.28666069116798</v>
      </c>
      <c r="J59" s="16">
        <v>81.196270274923904</v>
      </c>
      <c r="K59" s="16">
        <f t="shared" si="5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1"/>
        <v>0</v>
      </c>
      <c r="E60" s="16">
        <f t="shared" si="2"/>
        <v>0</v>
      </c>
      <c r="F60" s="16">
        <f t="shared" si="3"/>
        <v>0</v>
      </c>
      <c r="G60" s="16">
        <v>0</v>
      </c>
      <c r="H60" s="16">
        <v>0</v>
      </c>
      <c r="I60" s="16">
        <f t="shared" si="4"/>
        <v>0</v>
      </c>
      <c r="J60" s="16">
        <v>0</v>
      </c>
      <c r="K60" s="16">
        <f t="shared" si="5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1"/>
        <v>0</v>
      </c>
      <c r="E61" s="16">
        <f t="shared" si="2"/>
        <v>0</v>
      </c>
      <c r="F61" s="16">
        <f t="shared" si="3"/>
        <v>0</v>
      </c>
      <c r="G61" s="16">
        <v>0</v>
      </c>
      <c r="H61" s="16">
        <v>0</v>
      </c>
      <c r="I61" s="16">
        <f t="shared" si="4"/>
        <v>0</v>
      </c>
      <c r="J61" s="16">
        <v>0</v>
      </c>
      <c r="K61" s="16">
        <f t="shared" si="5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1"/>
        <v>6.2887646218306392E-2</v>
      </c>
      <c r="E62" s="16">
        <f t="shared" si="2"/>
        <v>652.69830257055833</v>
      </c>
      <c r="F62" s="16">
        <f t="shared" si="3"/>
        <v>0</v>
      </c>
      <c r="G62" s="16">
        <v>0</v>
      </c>
      <c r="H62" s="16">
        <v>0</v>
      </c>
      <c r="I62" s="16">
        <f t="shared" si="4"/>
        <v>652.69830257055833</v>
      </c>
      <c r="J62" s="16">
        <v>99.564147849746206</v>
      </c>
      <c r="K62" s="16">
        <f t="shared" si="5"/>
        <v>553.13415472081215</v>
      </c>
      <c r="L62" s="16">
        <v>198.84104771573601</v>
      </c>
      <c r="M62" s="16">
        <v>59.652314314720797</v>
      </c>
      <c r="N62" s="16">
        <v>279.60000000000002</v>
      </c>
      <c r="O62" s="16">
        <v>0</v>
      </c>
      <c r="P62" s="16">
        <v>0</v>
      </c>
      <c r="Q62" s="16">
        <v>0</v>
      </c>
      <c r="R62" s="16">
        <v>7.5591472081218303</v>
      </c>
      <c r="S62" s="16">
        <v>7.4816454822334997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1"/>
        <v>0</v>
      </c>
      <c r="E63" s="16">
        <f t="shared" si="2"/>
        <v>0</v>
      </c>
      <c r="F63" s="16">
        <f t="shared" si="3"/>
        <v>0</v>
      </c>
      <c r="G63" s="16">
        <v>0</v>
      </c>
      <c r="H63" s="16">
        <v>0</v>
      </c>
      <c r="I63" s="16">
        <f t="shared" si="4"/>
        <v>0</v>
      </c>
      <c r="J63" s="16">
        <v>0</v>
      </c>
      <c r="K63" s="16">
        <f t="shared" si="5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1"/>
        <v>0</v>
      </c>
      <c r="E64" s="16">
        <f t="shared" si="2"/>
        <v>0</v>
      </c>
      <c r="F64" s="16">
        <f t="shared" si="3"/>
        <v>0</v>
      </c>
      <c r="G64" s="16">
        <v>0</v>
      </c>
      <c r="H64" s="16">
        <v>0</v>
      </c>
      <c r="I64" s="16">
        <f t="shared" si="4"/>
        <v>0</v>
      </c>
      <c r="J64" s="16">
        <v>0</v>
      </c>
      <c r="K64" s="16">
        <f t="shared" si="5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1"/>
        <v>9.4612585007274579E-3</v>
      </c>
      <c r="E65" s="16">
        <f t="shared" si="2"/>
        <v>98.196509727350133</v>
      </c>
      <c r="F65" s="16">
        <f t="shared" si="3"/>
        <v>0</v>
      </c>
      <c r="G65" s="16">
        <v>0</v>
      </c>
      <c r="H65" s="16">
        <v>0</v>
      </c>
      <c r="I65" s="16">
        <f t="shared" si="4"/>
        <v>98.196509727350133</v>
      </c>
      <c r="J65" s="16">
        <v>14.9791286024771</v>
      </c>
      <c r="K65" s="16">
        <f t="shared" si="5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1"/>
        <v>9.4612585007274579E-3</v>
      </c>
      <c r="E66" s="16">
        <f t="shared" si="2"/>
        <v>98.196509727350133</v>
      </c>
      <c r="F66" s="16">
        <f t="shared" si="3"/>
        <v>0</v>
      </c>
      <c r="G66" s="16">
        <v>0</v>
      </c>
      <c r="H66" s="16">
        <v>0</v>
      </c>
      <c r="I66" s="16">
        <f t="shared" si="4"/>
        <v>98.196509727350133</v>
      </c>
      <c r="J66" s="16">
        <v>14.9791286024771</v>
      </c>
      <c r="K66" s="16">
        <f t="shared" si="5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1"/>
        <v>5.2181454708386227E-2</v>
      </c>
      <c r="E67" s="16">
        <f t="shared" si="2"/>
        <v>541.58088212739892</v>
      </c>
      <c r="F67" s="16">
        <f t="shared" si="3"/>
        <v>0</v>
      </c>
      <c r="G67" s="16">
        <v>0</v>
      </c>
      <c r="H67" s="16">
        <v>0</v>
      </c>
      <c r="I67" s="16">
        <f t="shared" si="4"/>
        <v>541.58088212739892</v>
      </c>
      <c r="J67" s="16">
        <v>82.614032866891407</v>
      </c>
      <c r="K67" s="16">
        <f t="shared" si="5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1"/>
        <v>1.5575525503041249E-2</v>
      </c>
      <c r="E68" s="16">
        <f t="shared" si="2"/>
        <v>161.65526409096452</v>
      </c>
      <c r="F68" s="16">
        <f t="shared" si="3"/>
        <v>0</v>
      </c>
      <c r="G68" s="16">
        <v>0</v>
      </c>
      <c r="H68" s="16">
        <v>0</v>
      </c>
      <c r="I68" s="16">
        <f t="shared" si="4"/>
        <v>161.65526409096452</v>
      </c>
      <c r="J68" s="16">
        <v>24.659277573198001</v>
      </c>
      <c r="K68" s="16">
        <f t="shared" si="5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33.75">
      <c r="A69" s="14" t="s">
        <v>121</v>
      </c>
      <c r="B69" s="15" t="s">
        <v>68</v>
      </c>
      <c r="C69" s="15"/>
      <c r="D69" s="16">
        <f t="shared" si="1"/>
        <v>1.3951534108027512</v>
      </c>
      <c r="E69" s="16">
        <f t="shared" si="2"/>
        <v>14480.018220039594</v>
      </c>
      <c r="F69" s="16">
        <f t="shared" si="3"/>
        <v>0</v>
      </c>
      <c r="G69" s="16">
        <v>0</v>
      </c>
      <c r="H69" s="16">
        <v>0</v>
      </c>
      <c r="I69" s="16">
        <f t="shared" si="4"/>
        <v>14480.018220039594</v>
      </c>
      <c r="J69" s="16">
        <v>2208.8163386501101</v>
      </c>
      <c r="K69" s="16">
        <f t="shared" si="5"/>
        <v>12271.201881389483</v>
      </c>
      <c r="L69" s="16">
        <v>497.18215570842602</v>
      </c>
      <c r="M69" s="16">
        <v>149.15464671252801</v>
      </c>
      <c r="N69" s="16">
        <v>11545.52</v>
      </c>
      <c r="O69" s="16">
        <v>0</v>
      </c>
      <c r="P69" s="16">
        <v>0</v>
      </c>
      <c r="Q69" s="16">
        <v>0</v>
      </c>
      <c r="R69" s="16">
        <v>74.147902375634501</v>
      </c>
      <c r="S69" s="16">
        <v>5.1971765928933999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>
      <c r="A70" s="10"/>
      <c r="B70" s="11"/>
      <c r="C70" s="1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6">
      <c r="A71" s="82" t="s">
        <v>71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</row>
    <row r="72" spans="1:26">
      <c r="A72" s="82" t="s">
        <v>72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</row>
    <row r="73" spans="1:26">
      <c r="A73" s="82" t="s">
        <v>73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</row>
    <row r="74" spans="1:26">
      <c r="A74" s="82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</sheetData>
  <mergeCells count="22">
    <mergeCell ref="A73:R73"/>
    <mergeCell ref="A74:R74"/>
    <mergeCell ref="A8:U8"/>
    <mergeCell ref="A9:U9"/>
    <mergeCell ref="A10:U10"/>
    <mergeCell ref="A11:U11"/>
    <mergeCell ref="A15:U15"/>
    <mergeCell ref="A16:U16"/>
    <mergeCell ref="A13:U13"/>
    <mergeCell ref="K20:K21"/>
    <mergeCell ref="A72:R72"/>
    <mergeCell ref="B20:B21"/>
    <mergeCell ref="C20:C21"/>
    <mergeCell ref="D20:D21"/>
    <mergeCell ref="E20:E21"/>
    <mergeCell ref="A71:R71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2:Z77"/>
  <sheetViews>
    <sheetView topLeftCell="A4" zoomScaleNormal="100" workbookViewId="0">
      <selection activeCell="B69" sqref="B69:B72"/>
    </sheetView>
  </sheetViews>
  <sheetFormatPr defaultRowHeight="14.25"/>
  <cols>
    <col min="1" max="1" width="6.140625" style="3" bestFit="1" customWidth="1"/>
    <col min="2" max="2" width="28.28515625" style="3" customWidth="1"/>
    <col min="3" max="3" width="29.85546875" style="3" hidden="1" customWidth="1"/>
    <col min="4" max="4" width="9.140625" style="3"/>
    <col min="5" max="5" width="13.28515625" style="3" customWidth="1"/>
    <col min="6" max="6" width="11" style="3" customWidth="1"/>
    <col min="7" max="7" width="13.42578125" style="3" customWidth="1"/>
    <col min="8" max="8" width="13.85546875" style="3" customWidth="1"/>
    <col min="9" max="9" width="9.85546875" style="3" customWidth="1"/>
    <col min="10" max="10" width="11.140625" style="3" customWidth="1"/>
    <col min="11" max="11" width="12.5703125" style="3" customWidth="1"/>
    <col min="12" max="12" width="14.7109375" style="3" customWidth="1"/>
    <col min="13" max="13" width="13" style="3" customWidth="1"/>
    <col min="14" max="14" width="10.7109375" style="3" customWidth="1"/>
    <col min="15" max="15" width="8.7109375" style="3" customWidth="1"/>
    <col min="16" max="16" width="8.85546875" style="3" customWidth="1"/>
    <col min="17" max="17" width="8.5703125" style="3" customWidth="1"/>
    <col min="18" max="18" width="7.85546875" style="3" customWidth="1"/>
    <col min="19" max="19" width="8" style="3" customWidth="1"/>
    <col min="20" max="20" width="8.85546875" style="3" customWidth="1"/>
    <col min="21" max="21" width="0" style="3" hidden="1" customWidth="1"/>
    <col min="22" max="16384" width="9.140625" style="3"/>
  </cols>
  <sheetData>
    <row r="2" spans="1:2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R2" s="1" t="s">
        <v>1</v>
      </c>
    </row>
    <row r="3" spans="1:2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2"/>
      <c r="R3" s="1" t="s">
        <v>2</v>
      </c>
    </row>
    <row r="4" spans="1:2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R4" s="1" t="s">
        <v>3</v>
      </c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>
      <c r="C6" s="2"/>
      <c r="D6" s="2"/>
      <c r="E6" s="2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1">
      <c r="A7" s="2"/>
      <c r="B7" s="2"/>
      <c r="C7" s="2"/>
      <c r="D7" s="2"/>
      <c r="E7" s="2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>
      <c r="A8" s="83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pans="1:21" ht="15">
      <c r="A9" s="83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15">
      <c r="A10" s="83" t="s">
        <v>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1:21">
      <c r="A11" s="81" t="s">
        <v>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84" t="s">
        <v>168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>
      <c r="A14" s="81" t="s">
        <v>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>
      <c r="A15" s="84" t="s">
        <v>9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>
      <c r="A16" s="81" t="s">
        <v>10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6">
      <c r="A17" s="24" t="s">
        <v>167</v>
      </c>
      <c r="B17" s="24"/>
      <c r="C17" s="24"/>
      <c r="D17" s="24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6">
      <c r="A18" s="24" t="s">
        <v>143</v>
      </c>
      <c r="B18" s="24"/>
      <c r="C18" s="24"/>
      <c r="D18" s="24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>
      <c r="L19" s="6"/>
      <c r="M19" s="6"/>
      <c r="N19" s="6"/>
      <c r="O19" s="6"/>
      <c r="P19" s="6"/>
      <c r="Q19" s="6"/>
      <c r="R19" s="6"/>
      <c r="S19" s="23"/>
      <c r="U19" s="7" t="s">
        <v>11</v>
      </c>
    </row>
    <row r="20" spans="1:26" ht="15" customHeight="1">
      <c r="A20" s="97" t="s">
        <v>12</v>
      </c>
      <c r="B20" s="97" t="s">
        <v>13</v>
      </c>
      <c r="C20" s="97" t="s">
        <v>14</v>
      </c>
      <c r="D20" s="97" t="s">
        <v>142</v>
      </c>
      <c r="E20" s="97" t="s">
        <v>141</v>
      </c>
      <c r="F20" s="99" t="s">
        <v>140</v>
      </c>
      <c r="G20" s="99"/>
      <c r="H20" s="99"/>
      <c r="I20" s="97" t="s">
        <v>139</v>
      </c>
      <c r="J20" s="97" t="s">
        <v>138</v>
      </c>
      <c r="K20" s="97" t="s">
        <v>137</v>
      </c>
      <c r="L20" s="100" t="s">
        <v>136</v>
      </c>
      <c r="M20" s="100"/>
      <c r="N20" s="100"/>
      <c r="O20" s="100"/>
      <c r="P20" s="100"/>
      <c r="Q20" s="100"/>
      <c r="R20" s="100"/>
      <c r="S20" s="100"/>
      <c r="T20" s="100"/>
      <c r="U20" s="101"/>
      <c r="V20" s="8"/>
    </row>
    <row r="21" spans="1:26" ht="56.25">
      <c r="A21" s="88"/>
      <c r="B21" s="88"/>
      <c r="C21" s="88"/>
      <c r="D21" s="88"/>
      <c r="E21" s="88"/>
      <c r="F21" s="22" t="s">
        <v>135</v>
      </c>
      <c r="G21" s="22" t="s">
        <v>134</v>
      </c>
      <c r="H21" s="22" t="s">
        <v>133</v>
      </c>
      <c r="I21" s="88"/>
      <c r="J21" s="98"/>
      <c r="K21" s="88"/>
      <c r="L21" s="9" t="s">
        <v>132</v>
      </c>
      <c r="M21" s="9" t="s">
        <v>131</v>
      </c>
      <c r="N21" s="9" t="s">
        <v>130</v>
      </c>
      <c r="O21" s="9" t="s">
        <v>129</v>
      </c>
      <c r="P21" s="9" t="s">
        <v>128</v>
      </c>
      <c r="Q21" s="9" t="s">
        <v>127</v>
      </c>
      <c r="R21" s="9" t="s">
        <v>126</v>
      </c>
      <c r="S21" s="9" t="s">
        <v>125</v>
      </c>
      <c r="T21" s="9" t="s">
        <v>124</v>
      </c>
      <c r="U21" s="9" t="s">
        <v>15</v>
      </c>
    </row>
    <row r="22" spans="1:26" s="13" customFormat="1" ht="22.5">
      <c r="A22" s="10"/>
      <c r="B22" s="11" t="s">
        <v>16</v>
      </c>
      <c r="C22" s="11"/>
      <c r="D22" s="12">
        <f t="shared" ref="D22:U22" si="0">SUM(D24:D72)+D23</f>
        <v>13.161650133465212</v>
      </c>
      <c r="E22" s="12">
        <f t="shared" si="0"/>
        <v>134596.29892486866</v>
      </c>
      <c r="F22" s="12">
        <f t="shared" si="0"/>
        <v>0</v>
      </c>
      <c r="G22" s="12">
        <f t="shared" si="0"/>
        <v>0</v>
      </c>
      <c r="H22" s="12">
        <f t="shared" si="0"/>
        <v>0</v>
      </c>
      <c r="I22" s="12">
        <f t="shared" si="0"/>
        <v>134596.29892486866</v>
      </c>
      <c r="J22" s="12">
        <f t="shared" si="0"/>
        <v>20205.408236553034</v>
      </c>
      <c r="K22" s="12">
        <f t="shared" si="0"/>
        <v>114390.89068831563</v>
      </c>
      <c r="L22" s="12">
        <f t="shared" si="0"/>
        <v>56797.409906066197</v>
      </c>
      <c r="M22" s="12">
        <f t="shared" si="0"/>
        <v>17039.222971819861</v>
      </c>
      <c r="N22" s="12">
        <f t="shared" si="0"/>
        <v>33585.909625</v>
      </c>
      <c r="O22" s="12">
        <f t="shared" si="0"/>
        <v>0</v>
      </c>
      <c r="P22" s="12">
        <f t="shared" si="0"/>
        <v>0</v>
      </c>
      <c r="Q22" s="12">
        <f t="shared" si="0"/>
        <v>0</v>
      </c>
      <c r="R22" s="12">
        <f t="shared" si="0"/>
        <v>3619.3242378666673</v>
      </c>
      <c r="S22" s="12">
        <f t="shared" si="0"/>
        <v>1223.9512200974609</v>
      </c>
      <c r="T22" s="12">
        <f t="shared" si="0"/>
        <v>2125.0727274654801</v>
      </c>
      <c r="U22" s="12">
        <f t="shared" si="0"/>
        <v>0</v>
      </c>
    </row>
    <row r="23" spans="1:26" ht="15">
      <c r="A23" s="14">
        <v>1</v>
      </c>
      <c r="B23" s="15" t="s">
        <v>17</v>
      </c>
      <c r="C23" s="15"/>
      <c r="D23" s="16">
        <f t="shared" ref="D23:D54" si="1">E23/852.2/12</f>
        <v>2.5342945672444439</v>
      </c>
      <c r="E23" s="16">
        <f t="shared" ref="E23:E54" si="2">F23+I23</f>
        <v>25916.709962468583</v>
      </c>
      <c r="F23" s="16">
        <f t="shared" ref="F23:F54" si="3">SUM(G23:H23)</f>
        <v>0</v>
      </c>
      <c r="G23" s="16">
        <v>0</v>
      </c>
      <c r="H23" s="16">
        <v>0</v>
      </c>
      <c r="I23" s="16">
        <f t="shared" ref="I23:I54" si="4">SUM(J23:K23)</f>
        <v>25916.709962468583</v>
      </c>
      <c r="J23" s="16">
        <v>3916.5620254579198</v>
      </c>
      <c r="K23" s="16">
        <f t="shared" ref="K23:K54" si="5">SUM(L23:U23)</f>
        <v>22000.147937010664</v>
      </c>
      <c r="L23" s="16">
        <v>16212.92637888</v>
      </c>
      <c r="M23" s="16">
        <v>4863.8779136639996</v>
      </c>
      <c r="N23" s="16">
        <v>0</v>
      </c>
      <c r="O23" s="16">
        <v>0</v>
      </c>
      <c r="P23" s="16">
        <v>0</v>
      </c>
      <c r="Q23" s="16">
        <v>0</v>
      </c>
      <c r="R23" s="16">
        <v>681.87362666666797</v>
      </c>
      <c r="S23" s="16">
        <v>13.54998</v>
      </c>
      <c r="T23" s="16">
        <v>227.92003779999999</v>
      </c>
      <c r="U23" s="16">
        <v>0</v>
      </c>
      <c r="V23" s="13"/>
      <c r="W23" s="13"/>
      <c r="X23" s="13"/>
      <c r="Y23" s="13"/>
      <c r="Z23" s="13"/>
    </row>
    <row r="24" spans="1:26" ht="15">
      <c r="A24" s="14" t="s">
        <v>18</v>
      </c>
      <c r="B24" s="15" t="s">
        <v>19</v>
      </c>
      <c r="C24" s="15"/>
      <c r="D24" s="16">
        <f t="shared" si="1"/>
        <v>0</v>
      </c>
      <c r="E24" s="16">
        <f t="shared" si="2"/>
        <v>0</v>
      </c>
      <c r="F24" s="16">
        <f t="shared" si="3"/>
        <v>0</v>
      </c>
      <c r="G24" s="16">
        <v>0</v>
      </c>
      <c r="H24" s="16">
        <v>0</v>
      </c>
      <c r="I24" s="16">
        <f t="shared" si="4"/>
        <v>0</v>
      </c>
      <c r="J24" s="16">
        <v>0</v>
      </c>
      <c r="K24" s="16">
        <f t="shared" si="5"/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3"/>
      <c r="W24" s="13"/>
      <c r="X24" s="13"/>
      <c r="Y24" s="13"/>
      <c r="Z24" s="13"/>
    </row>
    <row r="25" spans="1:26" ht="22.5">
      <c r="A25" s="14" t="s">
        <v>57</v>
      </c>
      <c r="B25" s="15" t="s">
        <v>20</v>
      </c>
      <c r="C25" s="15"/>
      <c r="D25" s="16">
        <f t="shared" si="1"/>
        <v>2.3705233513259798E-2</v>
      </c>
      <c r="E25" s="16">
        <f t="shared" si="2"/>
        <v>242.41919999999999</v>
      </c>
      <c r="F25" s="16">
        <f t="shared" si="3"/>
        <v>0</v>
      </c>
      <c r="G25" s="16">
        <v>0</v>
      </c>
      <c r="H25" s="16">
        <v>0</v>
      </c>
      <c r="I25" s="16">
        <f t="shared" si="4"/>
        <v>242.41919999999999</v>
      </c>
      <c r="J25" s="16">
        <v>36.979199999999999</v>
      </c>
      <c r="K25" s="16">
        <f t="shared" si="5"/>
        <v>205.44</v>
      </c>
      <c r="L25" s="16">
        <v>0</v>
      </c>
      <c r="M25" s="16">
        <v>0</v>
      </c>
      <c r="N25" s="16">
        <v>205.44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3"/>
      <c r="W25" s="13"/>
      <c r="X25" s="13"/>
      <c r="Y25" s="13"/>
      <c r="Z25" s="13"/>
    </row>
    <row r="26" spans="1:26" ht="33.75">
      <c r="A26" s="14" t="s">
        <v>66</v>
      </c>
      <c r="B26" s="15" t="s">
        <v>21</v>
      </c>
      <c r="C26" s="15"/>
      <c r="D26" s="16">
        <f t="shared" si="1"/>
        <v>1.5940388586078193E-2</v>
      </c>
      <c r="E26" s="16">
        <f t="shared" si="2"/>
        <v>163.01278983667004</v>
      </c>
      <c r="F26" s="16">
        <f t="shared" si="3"/>
        <v>0</v>
      </c>
      <c r="G26" s="16">
        <v>0</v>
      </c>
      <c r="H26" s="16">
        <v>0</v>
      </c>
      <c r="I26" s="16">
        <f t="shared" si="4"/>
        <v>163.01278983667004</v>
      </c>
      <c r="J26" s="16">
        <v>24.866357771695402</v>
      </c>
      <c r="K26" s="16">
        <f t="shared" si="5"/>
        <v>138.14643206497465</v>
      </c>
      <c r="L26" s="16">
        <v>97.432113380710703</v>
      </c>
      <c r="M26" s="16">
        <v>29.2296340142132</v>
      </c>
      <c r="N26" s="16">
        <v>0</v>
      </c>
      <c r="O26" s="16">
        <v>0</v>
      </c>
      <c r="P26" s="16">
        <v>0</v>
      </c>
      <c r="Q26" s="16">
        <v>0</v>
      </c>
      <c r="R26" s="16">
        <v>9.2348832487309505</v>
      </c>
      <c r="S26" s="16">
        <v>2.2498014213197899</v>
      </c>
      <c r="T26" s="16">
        <v>0</v>
      </c>
      <c r="U26" s="16">
        <v>0</v>
      </c>
      <c r="V26" s="13"/>
      <c r="W26" s="13"/>
      <c r="X26" s="13"/>
      <c r="Y26" s="13"/>
      <c r="Z26" s="13"/>
    </row>
    <row r="27" spans="1:26" ht="33.75">
      <c r="A27" s="14" t="s">
        <v>79</v>
      </c>
      <c r="B27" s="15" t="s">
        <v>22</v>
      </c>
      <c r="C27" s="15"/>
      <c r="D27" s="16">
        <f t="shared" si="1"/>
        <v>1.2910398653668763E-2</v>
      </c>
      <c r="E27" s="16">
        <f t="shared" si="2"/>
        <v>132.02690079187826</v>
      </c>
      <c r="F27" s="16">
        <f t="shared" si="3"/>
        <v>0</v>
      </c>
      <c r="G27" s="16">
        <v>0</v>
      </c>
      <c r="H27" s="16">
        <v>0</v>
      </c>
      <c r="I27" s="16">
        <f t="shared" si="4"/>
        <v>132.02690079187826</v>
      </c>
      <c r="J27" s="16">
        <v>20.139696730964499</v>
      </c>
      <c r="K27" s="16">
        <f t="shared" si="5"/>
        <v>111.88720406091376</v>
      </c>
      <c r="L27" s="16">
        <v>82.850436548223399</v>
      </c>
      <c r="M27" s="16">
        <v>24.855130964467001</v>
      </c>
      <c r="N27" s="16">
        <v>0</v>
      </c>
      <c r="O27" s="16">
        <v>0</v>
      </c>
      <c r="P27" s="16">
        <v>0</v>
      </c>
      <c r="Q27" s="16">
        <v>0</v>
      </c>
      <c r="R27" s="16">
        <v>2.3605279187817301</v>
      </c>
      <c r="S27" s="16">
        <v>1.8211086294416301</v>
      </c>
      <c r="T27" s="16">
        <v>0</v>
      </c>
      <c r="U27" s="16">
        <v>0</v>
      </c>
      <c r="V27" s="13"/>
      <c r="W27" s="13"/>
      <c r="X27" s="13"/>
      <c r="Y27" s="13"/>
      <c r="Z27" s="13"/>
    </row>
    <row r="28" spans="1:26" ht="33.75">
      <c r="A28" s="14" t="s">
        <v>80</v>
      </c>
      <c r="B28" s="15" t="s">
        <v>23</v>
      </c>
      <c r="C28" s="15"/>
      <c r="D28" s="16">
        <f t="shared" si="1"/>
        <v>5.8824311033014665E-2</v>
      </c>
      <c r="E28" s="16">
        <f t="shared" si="2"/>
        <v>601.56093434802119</v>
      </c>
      <c r="F28" s="16">
        <f t="shared" si="3"/>
        <v>0</v>
      </c>
      <c r="G28" s="16">
        <v>0</v>
      </c>
      <c r="H28" s="16">
        <v>0</v>
      </c>
      <c r="I28" s="16">
        <f t="shared" si="4"/>
        <v>601.56093434802119</v>
      </c>
      <c r="J28" s="16">
        <v>91.763532358172696</v>
      </c>
      <c r="K28" s="16">
        <f t="shared" si="5"/>
        <v>509.79740198984848</v>
      </c>
      <c r="L28" s="16">
        <v>367.85593827411202</v>
      </c>
      <c r="M28" s="16">
        <v>110.356781482234</v>
      </c>
      <c r="N28" s="16">
        <v>0</v>
      </c>
      <c r="O28" s="16">
        <v>0</v>
      </c>
      <c r="P28" s="16">
        <v>0</v>
      </c>
      <c r="Q28" s="16">
        <v>0</v>
      </c>
      <c r="R28" s="16">
        <v>24.874233502538001</v>
      </c>
      <c r="S28" s="16">
        <v>6.71044873096446</v>
      </c>
      <c r="T28" s="16">
        <v>0</v>
      </c>
      <c r="U28" s="16">
        <v>0</v>
      </c>
      <c r="V28" s="13"/>
      <c r="W28" s="13"/>
      <c r="X28" s="13"/>
      <c r="Y28" s="13"/>
      <c r="Z28" s="13"/>
    </row>
    <row r="29" spans="1:26" ht="22.5">
      <c r="A29" s="14" t="s">
        <v>81</v>
      </c>
      <c r="B29" s="15" t="s">
        <v>24</v>
      </c>
      <c r="C29" s="15"/>
      <c r="D29" s="16">
        <f t="shared" si="1"/>
        <v>0.47059448826411615</v>
      </c>
      <c r="E29" s="16">
        <f t="shared" si="2"/>
        <v>4812.4874747841577</v>
      </c>
      <c r="F29" s="16">
        <f t="shared" si="3"/>
        <v>0</v>
      </c>
      <c r="G29" s="16">
        <v>0</v>
      </c>
      <c r="H29" s="16">
        <v>0</v>
      </c>
      <c r="I29" s="16">
        <f t="shared" si="4"/>
        <v>4812.4874747841577</v>
      </c>
      <c r="J29" s="16">
        <v>734.10825886537998</v>
      </c>
      <c r="K29" s="16">
        <f t="shared" si="5"/>
        <v>4078.3792159187774</v>
      </c>
      <c r="L29" s="16">
        <v>2942.8475061928898</v>
      </c>
      <c r="M29" s="16">
        <v>882.85425185786801</v>
      </c>
      <c r="N29" s="16">
        <v>0</v>
      </c>
      <c r="O29" s="16">
        <v>0</v>
      </c>
      <c r="P29" s="16">
        <v>0</v>
      </c>
      <c r="Q29" s="16">
        <v>0</v>
      </c>
      <c r="R29" s="16">
        <v>198.99386802030401</v>
      </c>
      <c r="S29" s="16">
        <v>53.683589847715602</v>
      </c>
      <c r="T29" s="16">
        <v>0</v>
      </c>
      <c r="U29" s="16">
        <v>0</v>
      </c>
      <c r="V29" s="13"/>
      <c r="W29" s="13"/>
      <c r="X29" s="13"/>
      <c r="Y29" s="13"/>
      <c r="Z29" s="13"/>
    </row>
    <row r="30" spans="1:26" ht="15">
      <c r="A30" s="14" t="s">
        <v>82</v>
      </c>
      <c r="B30" s="15" t="s">
        <v>25</v>
      </c>
      <c r="C30" s="15"/>
      <c r="D30" s="16">
        <f t="shared" si="1"/>
        <v>0.29129179749145712</v>
      </c>
      <c r="E30" s="16">
        <f t="shared" si="2"/>
        <v>2978.8664378666372</v>
      </c>
      <c r="F30" s="16">
        <f t="shared" si="3"/>
        <v>0</v>
      </c>
      <c r="G30" s="16">
        <v>0</v>
      </c>
      <c r="H30" s="16">
        <v>0</v>
      </c>
      <c r="I30" s="16">
        <f t="shared" si="4"/>
        <v>2978.8664378666372</v>
      </c>
      <c r="J30" s="16">
        <v>454.40335492880899</v>
      </c>
      <c r="K30" s="16">
        <f t="shared" si="5"/>
        <v>2524.4630829378279</v>
      </c>
      <c r="L30" s="16">
        <v>1700.80678574132</v>
      </c>
      <c r="M30" s="16">
        <v>510.242035722396</v>
      </c>
      <c r="N30" s="16">
        <v>0</v>
      </c>
      <c r="O30" s="16">
        <v>0</v>
      </c>
      <c r="P30" s="16">
        <v>0</v>
      </c>
      <c r="Q30" s="16">
        <v>0</v>
      </c>
      <c r="R30" s="16">
        <v>270.34611576852802</v>
      </c>
      <c r="S30" s="16">
        <v>43.068145705583802</v>
      </c>
      <c r="T30" s="16">
        <v>0</v>
      </c>
      <c r="U30" s="16">
        <v>0</v>
      </c>
      <c r="V30" s="13"/>
      <c r="W30" s="13"/>
      <c r="X30" s="13"/>
      <c r="Y30" s="13"/>
      <c r="Z30" s="13"/>
    </row>
    <row r="31" spans="1:26" ht="22.5">
      <c r="A31" s="14" t="s">
        <v>83</v>
      </c>
      <c r="B31" s="15" t="s">
        <v>26</v>
      </c>
      <c r="C31" s="15"/>
      <c r="D31" s="16">
        <f t="shared" si="1"/>
        <v>0.14885364707133647</v>
      </c>
      <c r="E31" s="16">
        <f t="shared" si="2"/>
        <v>1522.2369364103154</v>
      </c>
      <c r="F31" s="16">
        <f t="shared" si="3"/>
        <v>0</v>
      </c>
      <c r="G31" s="16">
        <v>0</v>
      </c>
      <c r="H31" s="16">
        <v>0</v>
      </c>
      <c r="I31" s="16">
        <f t="shared" si="4"/>
        <v>1522.2369364103154</v>
      </c>
      <c r="J31" s="16">
        <v>232.205634367675</v>
      </c>
      <c r="K31" s="16">
        <f t="shared" si="5"/>
        <v>1290.0313020426404</v>
      </c>
      <c r="L31" s="16">
        <v>858.99332613197998</v>
      </c>
      <c r="M31" s="16">
        <v>257.697997839594</v>
      </c>
      <c r="N31" s="16">
        <v>0</v>
      </c>
      <c r="O31" s="16">
        <v>0</v>
      </c>
      <c r="P31" s="16">
        <v>0</v>
      </c>
      <c r="Q31" s="16">
        <v>0</v>
      </c>
      <c r="R31" s="16">
        <v>140.74013238578701</v>
      </c>
      <c r="S31" s="16">
        <v>32.599845685279199</v>
      </c>
      <c r="T31" s="16">
        <v>0</v>
      </c>
      <c r="U31" s="16">
        <v>0</v>
      </c>
      <c r="V31" s="13"/>
      <c r="W31" s="13"/>
      <c r="X31" s="13"/>
      <c r="Y31" s="13"/>
      <c r="Z31" s="13"/>
    </row>
    <row r="32" spans="1:26" ht="22.5">
      <c r="A32" s="14" t="s">
        <v>84</v>
      </c>
      <c r="B32" s="15" t="s">
        <v>27</v>
      </c>
      <c r="C32" s="15"/>
      <c r="D32" s="16">
        <f t="shared" si="1"/>
        <v>0.12055869043204985</v>
      </c>
      <c r="E32" s="16">
        <f t="shared" si="2"/>
        <v>1232.8813918343146</v>
      </c>
      <c r="F32" s="16">
        <f t="shared" si="3"/>
        <v>0</v>
      </c>
      <c r="G32" s="16">
        <v>0</v>
      </c>
      <c r="H32" s="16">
        <v>0</v>
      </c>
      <c r="I32" s="16">
        <f t="shared" si="4"/>
        <v>1232.8813918343146</v>
      </c>
      <c r="J32" s="16">
        <v>188.066652991675</v>
      </c>
      <c r="K32" s="16">
        <f t="shared" si="5"/>
        <v>1044.8147388426396</v>
      </c>
      <c r="L32" s="16">
        <v>715.82777177665002</v>
      </c>
      <c r="M32" s="16">
        <v>214.748331532995</v>
      </c>
      <c r="N32" s="16">
        <v>0</v>
      </c>
      <c r="O32" s="16">
        <v>0</v>
      </c>
      <c r="P32" s="16">
        <v>0</v>
      </c>
      <c r="Q32" s="16">
        <v>0</v>
      </c>
      <c r="R32" s="16">
        <v>106.755898477157</v>
      </c>
      <c r="S32" s="16">
        <v>7.4827370558375597</v>
      </c>
      <c r="T32" s="16">
        <v>0</v>
      </c>
      <c r="U32" s="16">
        <v>0</v>
      </c>
      <c r="V32" s="13"/>
      <c r="W32" s="13"/>
      <c r="X32" s="13"/>
      <c r="Y32" s="13"/>
      <c r="Z32" s="13"/>
    </row>
    <row r="33" spans="1:26" ht="22.5">
      <c r="A33" s="14" t="s">
        <v>85</v>
      </c>
      <c r="B33" s="15" t="s">
        <v>28</v>
      </c>
      <c r="C33" s="15"/>
      <c r="D33" s="16">
        <f t="shared" si="1"/>
        <v>0</v>
      </c>
      <c r="E33" s="16">
        <f t="shared" si="2"/>
        <v>0</v>
      </c>
      <c r="F33" s="16">
        <f t="shared" si="3"/>
        <v>0</v>
      </c>
      <c r="G33" s="16">
        <v>0</v>
      </c>
      <c r="H33" s="16">
        <v>0</v>
      </c>
      <c r="I33" s="16">
        <f t="shared" si="4"/>
        <v>0</v>
      </c>
      <c r="J33" s="16">
        <v>0</v>
      </c>
      <c r="K33" s="16">
        <f t="shared" si="5"/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3"/>
      <c r="W33" s="13"/>
      <c r="X33" s="13"/>
      <c r="Y33" s="13"/>
      <c r="Z33" s="13"/>
    </row>
    <row r="34" spans="1:26" ht="33.75">
      <c r="A34" s="14" t="s">
        <v>86</v>
      </c>
      <c r="B34" s="15" t="s">
        <v>29</v>
      </c>
      <c r="C34" s="15"/>
      <c r="D34" s="16">
        <f t="shared" si="1"/>
        <v>1.4467042851845987E-2</v>
      </c>
      <c r="E34" s="16">
        <f t="shared" si="2"/>
        <v>147.94576702011781</v>
      </c>
      <c r="F34" s="16">
        <f t="shared" si="3"/>
        <v>0</v>
      </c>
      <c r="G34" s="16">
        <v>0</v>
      </c>
      <c r="H34" s="16">
        <v>0</v>
      </c>
      <c r="I34" s="16">
        <f t="shared" si="4"/>
        <v>147.94576702011781</v>
      </c>
      <c r="J34" s="16">
        <v>22.567998359000999</v>
      </c>
      <c r="K34" s="16">
        <f t="shared" si="5"/>
        <v>125.3777686611168</v>
      </c>
      <c r="L34" s="16">
        <v>85.899332613197998</v>
      </c>
      <c r="M34" s="16">
        <v>25.7697997839594</v>
      </c>
      <c r="N34" s="16">
        <v>0</v>
      </c>
      <c r="O34" s="16">
        <v>0</v>
      </c>
      <c r="P34" s="16">
        <v>0</v>
      </c>
      <c r="Q34" s="16">
        <v>0</v>
      </c>
      <c r="R34" s="16">
        <v>12.8107078172589</v>
      </c>
      <c r="S34" s="16">
        <v>0.89792844670050798</v>
      </c>
      <c r="T34" s="16">
        <v>0</v>
      </c>
      <c r="U34" s="16">
        <v>0</v>
      </c>
      <c r="V34" s="13"/>
      <c r="W34" s="13"/>
      <c r="X34" s="13"/>
      <c r="Y34" s="13"/>
      <c r="Z34" s="13"/>
    </row>
    <row r="35" spans="1:26" ht="33.75">
      <c r="A35" s="14" t="s">
        <v>87</v>
      </c>
      <c r="B35" s="15" t="s">
        <v>30</v>
      </c>
      <c r="C35" s="15"/>
      <c r="D35" s="16">
        <f t="shared" si="1"/>
        <v>0</v>
      </c>
      <c r="E35" s="16">
        <f t="shared" si="2"/>
        <v>0</v>
      </c>
      <c r="F35" s="16">
        <f t="shared" si="3"/>
        <v>0</v>
      </c>
      <c r="G35" s="16">
        <v>0</v>
      </c>
      <c r="H35" s="16">
        <v>0</v>
      </c>
      <c r="I35" s="16">
        <f t="shared" si="4"/>
        <v>0</v>
      </c>
      <c r="J35" s="16">
        <v>0</v>
      </c>
      <c r="K35" s="16">
        <f t="shared" si="5"/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3"/>
      <c r="W35" s="13"/>
      <c r="X35" s="13"/>
      <c r="Y35" s="13"/>
      <c r="Z35" s="13"/>
    </row>
    <row r="36" spans="1:26" ht="33.75">
      <c r="A36" s="14" t="s">
        <v>88</v>
      </c>
      <c r="B36" s="15" t="s">
        <v>31</v>
      </c>
      <c r="C36" s="15"/>
      <c r="D36" s="16">
        <f t="shared" si="1"/>
        <v>0.71015526557122399</v>
      </c>
      <c r="E36" s="16">
        <f t="shared" si="2"/>
        <v>7262.3318078375651</v>
      </c>
      <c r="F36" s="16">
        <f t="shared" si="3"/>
        <v>0</v>
      </c>
      <c r="G36" s="16">
        <v>0</v>
      </c>
      <c r="H36" s="16">
        <v>0</v>
      </c>
      <c r="I36" s="16">
        <f t="shared" si="4"/>
        <v>7262.3318078375651</v>
      </c>
      <c r="J36" s="16">
        <v>1107.8133266192899</v>
      </c>
      <c r="K36" s="16">
        <f t="shared" si="5"/>
        <v>6154.5184812182752</v>
      </c>
      <c r="L36" s="16">
        <v>4473.92357360406</v>
      </c>
      <c r="M36" s="16">
        <v>1342.1770720812201</v>
      </c>
      <c r="N36" s="16">
        <v>0</v>
      </c>
      <c r="O36" s="16">
        <v>0</v>
      </c>
      <c r="P36" s="16">
        <v>0</v>
      </c>
      <c r="Q36" s="16">
        <v>0</v>
      </c>
      <c r="R36" s="16">
        <v>170.080812182741</v>
      </c>
      <c r="S36" s="16">
        <v>168.33702335025399</v>
      </c>
      <c r="T36" s="16">
        <v>0</v>
      </c>
      <c r="U36" s="16">
        <v>0</v>
      </c>
      <c r="V36" s="13"/>
      <c r="W36" s="13"/>
      <c r="X36" s="13"/>
      <c r="Y36" s="13"/>
      <c r="Z36" s="13"/>
    </row>
    <row r="37" spans="1:26" ht="33.75">
      <c r="A37" s="14" t="s">
        <v>89</v>
      </c>
      <c r="B37" s="15" t="s">
        <v>32</v>
      </c>
      <c r="C37" s="15"/>
      <c r="D37" s="16">
        <f t="shared" si="1"/>
        <v>0</v>
      </c>
      <c r="E37" s="16">
        <f t="shared" si="2"/>
        <v>0</v>
      </c>
      <c r="F37" s="16">
        <f t="shared" si="3"/>
        <v>0</v>
      </c>
      <c r="G37" s="16">
        <v>0</v>
      </c>
      <c r="H37" s="16">
        <v>0</v>
      </c>
      <c r="I37" s="16">
        <f t="shared" si="4"/>
        <v>0</v>
      </c>
      <c r="J37" s="16">
        <v>0</v>
      </c>
      <c r="K37" s="16">
        <f t="shared" si="5"/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3"/>
      <c r="W37" s="13"/>
      <c r="X37" s="13"/>
      <c r="Y37" s="13"/>
      <c r="Z37" s="13"/>
    </row>
    <row r="38" spans="1:26" ht="33.75">
      <c r="A38" s="14" t="s">
        <v>90</v>
      </c>
      <c r="B38" s="15" t="s">
        <v>33</v>
      </c>
      <c r="C38" s="15"/>
      <c r="D38" s="16">
        <f t="shared" si="1"/>
        <v>0</v>
      </c>
      <c r="E38" s="16">
        <f t="shared" si="2"/>
        <v>0</v>
      </c>
      <c r="F38" s="16">
        <f t="shared" si="3"/>
        <v>0</v>
      </c>
      <c r="G38" s="16">
        <v>0</v>
      </c>
      <c r="H38" s="16">
        <v>0</v>
      </c>
      <c r="I38" s="16">
        <f t="shared" si="4"/>
        <v>0</v>
      </c>
      <c r="J38" s="16">
        <v>0</v>
      </c>
      <c r="K38" s="16">
        <f t="shared" si="5"/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3"/>
      <c r="W38" s="13"/>
      <c r="X38" s="13"/>
      <c r="Y38" s="13"/>
      <c r="Z38" s="13"/>
    </row>
    <row r="39" spans="1:26" ht="33.75">
      <c r="A39" s="14" t="s">
        <v>91</v>
      </c>
      <c r="B39" s="15" t="s">
        <v>34</v>
      </c>
      <c r="C39" s="15"/>
      <c r="D39" s="16">
        <f t="shared" si="1"/>
        <v>0.35507763278561194</v>
      </c>
      <c r="E39" s="16">
        <f t="shared" si="2"/>
        <v>3631.1659039187816</v>
      </c>
      <c r="F39" s="16">
        <f t="shared" si="3"/>
        <v>0</v>
      </c>
      <c r="G39" s="16">
        <v>0</v>
      </c>
      <c r="H39" s="16">
        <v>0</v>
      </c>
      <c r="I39" s="16">
        <f t="shared" si="4"/>
        <v>3631.1659039187816</v>
      </c>
      <c r="J39" s="16">
        <v>553.90666330964496</v>
      </c>
      <c r="K39" s="16">
        <f t="shared" si="5"/>
        <v>3077.2592406091367</v>
      </c>
      <c r="L39" s="16">
        <v>2236.96178680203</v>
      </c>
      <c r="M39" s="16">
        <v>671.08853604060903</v>
      </c>
      <c r="N39" s="16">
        <v>0</v>
      </c>
      <c r="O39" s="16">
        <v>0</v>
      </c>
      <c r="P39" s="16">
        <v>0</v>
      </c>
      <c r="Q39" s="16">
        <v>0</v>
      </c>
      <c r="R39" s="16">
        <v>85.040406091370599</v>
      </c>
      <c r="S39" s="16">
        <v>84.168511675126894</v>
      </c>
      <c r="T39" s="16">
        <v>0</v>
      </c>
      <c r="U39" s="16">
        <v>0</v>
      </c>
      <c r="V39" s="13"/>
      <c r="W39" s="13"/>
      <c r="X39" s="13"/>
      <c r="Y39" s="13"/>
      <c r="Z39" s="13"/>
    </row>
    <row r="40" spans="1:26" ht="33.75">
      <c r="A40" s="14" t="s">
        <v>92</v>
      </c>
      <c r="B40" s="15" t="s">
        <v>35</v>
      </c>
      <c r="C40" s="15"/>
      <c r="D40" s="16">
        <f t="shared" si="1"/>
        <v>0.51288991402366158</v>
      </c>
      <c r="E40" s="16">
        <f t="shared" si="2"/>
        <v>5245.0174167715732</v>
      </c>
      <c r="F40" s="16">
        <f t="shared" si="3"/>
        <v>0</v>
      </c>
      <c r="G40" s="16">
        <v>0</v>
      </c>
      <c r="H40" s="16">
        <v>0</v>
      </c>
      <c r="I40" s="16">
        <f t="shared" si="4"/>
        <v>5245.0174167715732</v>
      </c>
      <c r="J40" s="16">
        <v>800.08740255837597</v>
      </c>
      <c r="K40" s="16">
        <f t="shared" si="5"/>
        <v>4444.930014213197</v>
      </c>
      <c r="L40" s="16">
        <v>3231.1670253807101</v>
      </c>
      <c r="M40" s="16">
        <v>969.35010761421302</v>
      </c>
      <c r="N40" s="16">
        <v>0</v>
      </c>
      <c r="O40" s="16">
        <v>0</v>
      </c>
      <c r="P40" s="16">
        <v>0</v>
      </c>
      <c r="Q40" s="16">
        <v>0</v>
      </c>
      <c r="R40" s="16">
        <v>122.83614213198</v>
      </c>
      <c r="S40" s="16">
        <v>121.576739086294</v>
      </c>
      <c r="T40" s="16">
        <v>0</v>
      </c>
      <c r="U40" s="16">
        <v>0</v>
      </c>
      <c r="V40" s="13"/>
      <c r="W40" s="13"/>
      <c r="X40" s="13"/>
      <c r="Y40" s="13"/>
      <c r="Z40" s="13"/>
    </row>
    <row r="41" spans="1:26" ht="33.75">
      <c r="A41" s="14" t="s">
        <v>93</v>
      </c>
      <c r="B41" s="15" t="s">
        <v>36</v>
      </c>
      <c r="C41" s="15"/>
      <c r="D41" s="16">
        <f t="shared" si="1"/>
        <v>0.71015526557122399</v>
      </c>
      <c r="E41" s="16">
        <f t="shared" si="2"/>
        <v>7262.3318078375651</v>
      </c>
      <c r="F41" s="16">
        <f t="shared" si="3"/>
        <v>0</v>
      </c>
      <c r="G41" s="16">
        <v>0</v>
      </c>
      <c r="H41" s="16">
        <v>0</v>
      </c>
      <c r="I41" s="16">
        <f t="shared" si="4"/>
        <v>7262.3318078375651</v>
      </c>
      <c r="J41" s="16">
        <v>1107.8133266192899</v>
      </c>
      <c r="K41" s="16">
        <f t="shared" si="5"/>
        <v>6154.5184812182752</v>
      </c>
      <c r="L41" s="16">
        <v>4473.92357360406</v>
      </c>
      <c r="M41" s="16">
        <v>1342.1770720812201</v>
      </c>
      <c r="N41" s="16">
        <v>0</v>
      </c>
      <c r="O41" s="16">
        <v>0</v>
      </c>
      <c r="P41" s="16">
        <v>0</v>
      </c>
      <c r="Q41" s="16">
        <v>0</v>
      </c>
      <c r="R41" s="16">
        <v>170.080812182741</v>
      </c>
      <c r="S41" s="16">
        <v>168.33702335025399</v>
      </c>
      <c r="T41" s="16">
        <v>0</v>
      </c>
      <c r="U41" s="16">
        <v>0</v>
      </c>
      <c r="V41" s="13"/>
      <c r="W41" s="13"/>
      <c r="X41" s="13"/>
      <c r="Y41" s="13"/>
      <c r="Z41" s="13"/>
    </row>
    <row r="42" spans="1:26" ht="22.5">
      <c r="A42" s="14" t="s">
        <v>94</v>
      </c>
      <c r="B42" s="15" t="s">
        <v>37</v>
      </c>
      <c r="C42" s="15"/>
      <c r="D42" s="16">
        <f t="shared" si="1"/>
        <v>0</v>
      </c>
      <c r="E42" s="16">
        <f t="shared" si="2"/>
        <v>0</v>
      </c>
      <c r="F42" s="16">
        <f t="shared" si="3"/>
        <v>0</v>
      </c>
      <c r="G42" s="16">
        <v>0</v>
      </c>
      <c r="H42" s="16">
        <v>0</v>
      </c>
      <c r="I42" s="16">
        <f t="shared" si="4"/>
        <v>0</v>
      </c>
      <c r="J42" s="16">
        <v>0</v>
      </c>
      <c r="K42" s="16">
        <f t="shared" si="5"/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3"/>
      <c r="W42" s="13"/>
      <c r="X42" s="13"/>
      <c r="Y42" s="13"/>
      <c r="Z42" s="13"/>
    </row>
    <row r="43" spans="1:26" ht="22.5">
      <c r="A43" s="14" t="s">
        <v>95</v>
      </c>
      <c r="B43" s="15" t="s">
        <v>38</v>
      </c>
      <c r="C43" s="15"/>
      <c r="D43" s="16">
        <f t="shared" si="1"/>
        <v>0</v>
      </c>
      <c r="E43" s="16">
        <f t="shared" si="2"/>
        <v>0</v>
      </c>
      <c r="F43" s="16">
        <f t="shared" si="3"/>
        <v>0</v>
      </c>
      <c r="G43" s="16">
        <v>0</v>
      </c>
      <c r="H43" s="16">
        <v>0</v>
      </c>
      <c r="I43" s="16">
        <f t="shared" si="4"/>
        <v>0</v>
      </c>
      <c r="J43" s="16">
        <v>0</v>
      </c>
      <c r="K43" s="16">
        <f t="shared" si="5"/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3"/>
      <c r="W43" s="13"/>
      <c r="X43" s="13"/>
      <c r="Y43" s="13"/>
      <c r="Z43" s="13"/>
    </row>
    <row r="44" spans="1:26" ht="22.5">
      <c r="A44" s="14" t="s">
        <v>96</v>
      </c>
      <c r="B44" s="15" t="s">
        <v>39</v>
      </c>
      <c r="C44" s="15"/>
      <c r="D44" s="16">
        <f t="shared" si="1"/>
        <v>0</v>
      </c>
      <c r="E44" s="16">
        <f t="shared" si="2"/>
        <v>0</v>
      </c>
      <c r="F44" s="16">
        <f t="shared" si="3"/>
        <v>0</v>
      </c>
      <c r="G44" s="16">
        <v>0</v>
      </c>
      <c r="H44" s="16">
        <v>0</v>
      </c>
      <c r="I44" s="16">
        <f t="shared" si="4"/>
        <v>0</v>
      </c>
      <c r="J44" s="16">
        <v>0</v>
      </c>
      <c r="K44" s="16">
        <f t="shared" si="5"/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3"/>
      <c r="W44" s="13"/>
      <c r="X44" s="13"/>
      <c r="Y44" s="13"/>
      <c r="Z44" s="13"/>
    </row>
    <row r="45" spans="1:26" ht="45">
      <c r="A45" s="14" t="s">
        <v>97</v>
      </c>
      <c r="B45" s="15" t="s">
        <v>40</v>
      </c>
      <c r="C45" s="15"/>
      <c r="D45" s="16">
        <f t="shared" si="1"/>
        <v>0.23671842185707456</v>
      </c>
      <c r="E45" s="16">
        <f t="shared" si="2"/>
        <v>2420.7772692791873</v>
      </c>
      <c r="F45" s="16">
        <f t="shared" si="3"/>
        <v>0</v>
      </c>
      <c r="G45" s="16">
        <v>0</v>
      </c>
      <c r="H45" s="16">
        <v>0</v>
      </c>
      <c r="I45" s="16">
        <f t="shared" si="4"/>
        <v>2420.7772692791873</v>
      </c>
      <c r="J45" s="16">
        <v>369.27110887309601</v>
      </c>
      <c r="K45" s="16">
        <f t="shared" si="5"/>
        <v>2051.5061604060911</v>
      </c>
      <c r="L45" s="16">
        <v>1491.3078578680199</v>
      </c>
      <c r="M45" s="16">
        <v>447.39235736040598</v>
      </c>
      <c r="N45" s="16">
        <v>0</v>
      </c>
      <c r="O45" s="16">
        <v>0</v>
      </c>
      <c r="P45" s="16">
        <v>0</v>
      </c>
      <c r="Q45" s="16">
        <v>0</v>
      </c>
      <c r="R45" s="16">
        <v>56.693604060913799</v>
      </c>
      <c r="S45" s="16">
        <v>56.112341116751303</v>
      </c>
      <c r="T45" s="16">
        <v>0</v>
      </c>
      <c r="U45" s="16">
        <v>0</v>
      </c>
      <c r="V45" s="13"/>
      <c r="W45" s="13"/>
      <c r="X45" s="13"/>
      <c r="Y45" s="13"/>
      <c r="Z45" s="13"/>
    </row>
    <row r="46" spans="1:26" ht="45">
      <c r="A46" s="14" t="s">
        <v>98</v>
      </c>
      <c r="B46" s="15" t="s">
        <v>41</v>
      </c>
      <c r="C46" s="15"/>
      <c r="D46" s="16">
        <f t="shared" si="1"/>
        <v>2.3671842185707451E-2</v>
      </c>
      <c r="E46" s="16">
        <f t="shared" si="2"/>
        <v>242.07772692791869</v>
      </c>
      <c r="F46" s="16">
        <f t="shared" si="3"/>
        <v>0</v>
      </c>
      <c r="G46" s="16">
        <v>0</v>
      </c>
      <c r="H46" s="16">
        <v>0</v>
      </c>
      <c r="I46" s="16">
        <f t="shared" si="4"/>
        <v>242.07772692791869</v>
      </c>
      <c r="J46" s="16">
        <v>36.927110887309603</v>
      </c>
      <c r="K46" s="16">
        <f t="shared" si="5"/>
        <v>205.15061604060909</v>
      </c>
      <c r="L46" s="16">
        <v>149.13078578680199</v>
      </c>
      <c r="M46" s="16">
        <v>44.739235736040598</v>
      </c>
      <c r="N46" s="16">
        <v>0</v>
      </c>
      <c r="O46" s="16">
        <v>0</v>
      </c>
      <c r="P46" s="16">
        <v>0</v>
      </c>
      <c r="Q46" s="16">
        <v>0</v>
      </c>
      <c r="R46" s="16">
        <v>5.6693604060913803</v>
      </c>
      <c r="S46" s="16">
        <v>5.6112341116751301</v>
      </c>
      <c r="T46" s="16">
        <v>0</v>
      </c>
      <c r="U46" s="16">
        <v>0</v>
      </c>
      <c r="V46" s="13"/>
      <c r="W46" s="13"/>
      <c r="X46" s="13"/>
      <c r="Y46" s="13"/>
      <c r="Z46" s="13"/>
    </row>
    <row r="47" spans="1:26" ht="22.5">
      <c r="A47" s="14" t="s">
        <v>99</v>
      </c>
      <c r="B47" s="15" t="s">
        <v>42</v>
      </c>
      <c r="C47" s="15"/>
      <c r="D47" s="16">
        <f t="shared" si="1"/>
        <v>3.6822865622211563E-2</v>
      </c>
      <c r="E47" s="16">
        <f t="shared" si="2"/>
        <v>376.56535299898434</v>
      </c>
      <c r="F47" s="16">
        <f t="shared" si="3"/>
        <v>0</v>
      </c>
      <c r="G47" s="16">
        <v>0</v>
      </c>
      <c r="H47" s="16">
        <v>0</v>
      </c>
      <c r="I47" s="16">
        <f t="shared" si="4"/>
        <v>376.56535299898434</v>
      </c>
      <c r="J47" s="16">
        <v>57.442172491370499</v>
      </c>
      <c r="K47" s="16">
        <f t="shared" si="5"/>
        <v>319.12318050761382</v>
      </c>
      <c r="L47" s="16">
        <v>231.981222335025</v>
      </c>
      <c r="M47" s="16">
        <v>69.594366700507607</v>
      </c>
      <c r="N47" s="16">
        <v>0</v>
      </c>
      <c r="O47" s="16">
        <v>0</v>
      </c>
      <c r="P47" s="16">
        <v>0</v>
      </c>
      <c r="Q47" s="16">
        <v>0</v>
      </c>
      <c r="R47" s="16">
        <v>8.8190050761421297</v>
      </c>
      <c r="S47" s="16">
        <v>8.7285863959390895</v>
      </c>
      <c r="T47" s="16">
        <v>0</v>
      </c>
      <c r="U47" s="16">
        <v>0</v>
      </c>
      <c r="V47" s="13"/>
      <c r="W47" s="13"/>
      <c r="X47" s="13"/>
      <c r="Y47" s="13"/>
      <c r="Z47" s="13"/>
    </row>
    <row r="48" spans="1:26" ht="56.25">
      <c r="A48" s="14" t="s">
        <v>100</v>
      </c>
      <c r="B48" s="15" t="s">
        <v>43</v>
      </c>
      <c r="C48" s="15"/>
      <c r="D48" s="16">
        <f t="shared" si="1"/>
        <v>0.14203105311424477</v>
      </c>
      <c r="E48" s="16">
        <f t="shared" si="2"/>
        <v>1452.4663615675129</v>
      </c>
      <c r="F48" s="16">
        <f t="shared" si="3"/>
        <v>0</v>
      </c>
      <c r="G48" s="16">
        <v>0</v>
      </c>
      <c r="H48" s="16">
        <v>0</v>
      </c>
      <c r="I48" s="16">
        <f t="shared" si="4"/>
        <v>1452.4663615675129</v>
      </c>
      <c r="J48" s="16">
        <v>221.562665323858</v>
      </c>
      <c r="K48" s="16">
        <f t="shared" si="5"/>
        <v>1230.9036962436548</v>
      </c>
      <c r="L48" s="16">
        <v>894.78471472081196</v>
      </c>
      <c r="M48" s="16">
        <v>268.43541441624399</v>
      </c>
      <c r="N48" s="16">
        <v>0</v>
      </c>
      <c r="O48" s="16">
        <v>0</v>
      </c>
      <c r="P48" s="16">
        <v>0</v>
      </c>
      <c r="Q48" s="16">
        <v>0</v>
      </c>
      <c r="R48" s="16">
        <v>34.016162436548299</v>
      </c>
      <c r="S48" s="16">
        <v>33.6674046700508</v>
      </c>
      <c r="T48" s="16">
        <v>0</v>
      </c>
      <c r="U48" s="16">
        <v>0</v>
      </c>
      <c r="V48" s="13"/>
      <c r="W48" s="13"/>
      <c r="X48" s="13"/>
      <c r="Y48" s="13"/>
      <c r="Z48" s="13"/>
    </row>
    <row r="49" spans="1:26" ht="56.25">
      <c r="A49" s="14" t="s">
        <v>101</v>
      </c>
      <c r="B49" s="15" t="s">
        <v>44</v>
      </c>
      <c r="C49" s="15"/>
      <c r="D49" s="16">
        <f t="shared" si="1"/>
        <v>0.21304657967136739</v>
      </c>
      <c r="E49" s="16">
        <f t="shared" si="2"/>
        <v>2178.6995423512717</v>
      </c>
      <c r="F49" s="16">
        <f t="shared" si="3"/>
        <v>0</v>
      </c>
      <c r="G49" s="16">
        <v>0</v>
      </c>
      <c r="H49" s="16">
        <v>0</v>
      </c>
      <c r="I49" s="16">
        <f t="shared" si="4"/>
        <v>2178.6995423512717</v>
      </c>
      <c r="J49" s="16">
        <v>332.34399798578698</v>
      </c>
      <c r="K49" s="16">
        <f t="shared" si="5"/>
        <v>1846.3555443654848</v>
      </c>
      <c r="L49" s="16">
        <v>1342.1770720812201</v>
      </c>
      <c r="M49" s="16">
        <v>402.65312162436601</v>
      </c>
      <c r="N49" s="16">
        <v>0</v>
      </c>
      <c r="O49" s="16">
        <v>0</v>
      </c>
      <c r="P49" s="16">
        <v>0</v>
      </c>
      <c r="Q49" s="16">
        <v>0</v>
      </c>
      <c r="R49" s="16">
        <v>51.0242436548223</v>
      </c>
      <c r="S49" s="16">
        <v>50.501107005076101</v>
      </c>
      <c r="T49" s="16">
        <v>0</v>
      </c>
      <c r="U49" s="16">
        <v>0</v>
      </c>
      <c r="V49" s="13"/>
      <c r="W49" s="13"/>
      <c r="X49" s="13"/>
      <c r="Y49" s="13"/>
      <c r="Z49" s="13"/>
    </row>
    <row r="50" spans="1:26" ht="15">
      <c r="A50" s="14" t="s">
        <v>102</v>
      </c>
      <c r="B50" s="15" t="s">
        <v>45</v>
      </c>
      <c r="C50" s="15"/>
      <c r="D50" s="16">
        <f t="shared" si="1"/>
        <v>4.9179486569559561E-2</v>
      </c>
      <c r="E50" s="16">
        <f t="shared" si="2"/>
        <v>502.92910145494392</v>
      </c>
      <c r="F50" s="16">
        <f t="shared" si="3"/>
        <v>0</v>
      </c>
      <c r="G50" s="16">
        <v>0</v>
      </c>
      <c r="H50" s="16">
        <v>0</v>
      </c>
      <c r="I50" s="16">
        <f t="shared" si="4"/>
        <v>502.92910145494392</v>
      </c>
      <c r="J50" s="16">
        <v>76.717998527025301</v>
      </c>
      <c r="K50" s="16">
        <f t="shared" si="5"/>
        <v>426.2111029279186</v>
      </c>
      <c r="L50" s="16">
        <v>308.70072657868002</v>
      </c>
      <c r="M50" s="16">
        <v>92.610217973604094</v>
      </c>
      <c r="N50" s="16">
        <v>0</v>
      </c>
      <c r="O50" s="16">
        <v>0</v>
      </c>
      <c r="P50" s="16">
        <v>0</v>
      </c>
      <c r="Q50" s="16">
        <v>0</v>
      </c>
      <c r="R50" s="16">
        <v>16.926213197969499</v>
      </c>
      <c r="S50" s="16">
        <v>7.9739451776649597</v>
      </c>
      <c r="T50" s="16">
        <v>0</v>
      </c>
      <c r="U50" s="16">
        <v>0</v>
      </c>
      <c r="V50" s="13"/>
      <c r="W50" s="13"/>
      <c r="X50" s="13"/>
      <c r="Y50" s="13"/>
      <c r="Z50" s="13"/>
    </row>
    <row r="51" spans="1:26" ht="22.5">
      <c r="A51" s="14" t="s">
        <v>103</v>
      </c>
      <c r="B51" s="15" t="s">
        <v>46</v>
      </c>
      <c r="C51" s="15"/>
      <c r="D51" s="16">
        <f t="shared" si="1"/>
        <v>9.8358973139119239E-3</v>
      </c>
      <c r="E51" s="16">
        <f t="shared" si="2"/>
        <v>100.58582029098891</v>
      </c>
      <c r="F51" s="16">
        <f t="shared" si="3"/>
        <v>0</v>
      </c>
      <c r="G51" s="16">
        <v>0</v>
      </c>
      <c r="H51" s="16">
        <v>0</v>
      </c>
      <c r="I51" s="16">
        <f t="shared" si="4"/>
        <v>100.58582029098891</v>
      </c>
      <c r="J51" s="16">
        <v>15.343599705405101</v>
      </c>
      <c r="K51" s="16">
        <f t="shared" si="5"/>
        <v>85.242220585583809</v>
      </c>
      <c r="L51" s="16">
        <v>61.7401453157361</v>
      </c>
      <c r="M51" s="16">
        <v>18.522043594720799</v>
      </c>
      <c r="N51" s="16">
        <v>0</v>
      </c>
      <c r="O51" s="16">
        <v>0</v>
      </c>
      <c r="P51" s="16">
        <v>0</v>
      </c>
      <c r="Q51" s="16">
        <v>0</v>
      </c>
      <c r="R51" s="16">
        <v>3.3852426395939101</v>
      </c>
      <c r="S51" s="16">
        <v>1.5947890355330001</v>
      </c>
      <c r="T51" s="16">
        <v>0</v>
      </c>
      <c r="U51" s="16">
        <v>0</v>
      </c>
      <c r="V51" s="13"/>
      <c r="W51" s="13"/>
      <c r="X51" s="13"/>
      <c r="Y51" s="13"/>
      <c r="Z51" s="13"/>
    </row>
    <row r="52" spans="1:26" ht="33.75">
      <c r="A52" s="14" t="s">
        <v>104</v>
      </c>
      <c r="B52" s="15" t="s">
        <v>47</v>
      </c>
      <c r="C52" s="15"/>
      <c r="D52" s="16">
        <f t="shared" si="1"/>
        <v>0.18551520473142846</v>
      </c>
      <c r="E52" s="16">
        <f t="shared" si="2"/>
        <v>1897.15268966548</v>
      </c>
      <c r="F52" s="16">
        <f t="shared" si="3"/>
        <v>0</v>
      </c>
      <c r="G52" s="16">
        <v>0</v>
      </c>
      <c r="H52" s="16">
        <v>0</v>
      </c>
      <c r="I52" s="16">
        <f t="shared" si="4"/>
        <v>1897.15268966548</v>
      </c>
      <c r="J52" s="16">
        <v>0</v>
      </c>
      <c r="K52" s="16">
        <f t="shared" si="5"/>
        <v>1897.15268966548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1897.15268966548</v>
      </c>
      <c r="U52" s="16">
        <v>0</v>
      </c>
      <c r="V52" s="13"/>
      <c r="W52" s="13"/>
      <c r="X52" s="13"/>
      <c r="Y52" s="13"/>
      <c r="Z52" s="13"/>
    </row>
    <row r="53" spans="1:26" ht="33.75">
      <c r="A53" s="14" t="s">
        <v>105</v>
      </c>
      <c r="B53" s="15" t="s">
        <v>48</v>
      </c>
      <c r="C53" s="15"/>
      <c r="D53" s="16">
        <f t="shared" si="1"/>
        <v>0.13731506167721655</v>
      </c>
      <c r="E53" s="16">
        <f t="shared" si="2"/>
        <v>1404.2387467358874</v>
      </c>
      <c r="F53" s="16">
        <f t="shared" si="3"/>
        <v>0</v>
      </c>
      <c r="G53" s="16">
        <v>0</v>
      </c>
      <c r="H53" s="16">
        <v>0</v>
      </c>
      <c r="I53" s="16">
        <f t="shared" si="4"/>
        <v>1404.2387467358874</v>
      </c>
      <c r="J53" s="16">
        <v>214.20591051903401</v>
      </c>
      <c r="K53" s="16">
        <f t="shared" si="5"/>
        <v>1190.0328362168534</v>
      </c>
      <c r="L53" s="16">
        <v>839.30806240812205</v>
      </c>
      <c r="M53" s="16">
        <v>251.79241872243699</v>
      </c>
      <c r="N53" s="16">
        <v>0</v>
      </c>
      <c r="O53" s="16">
        <v>0</v>
      </c>
      <c r="P53" s="16">
        <v>0</v>
      </c>
      <c r="Q53" s="16">
        <v>0</v>
      </c>
      <c r="R53" s="16">
        <v>79.551922842639598</v>
      </c>
      <c r="S53" s="16">
        <v>19.380432243654798</v>
      </c>
      <c r="T53" s="16">
        <v>0</v>
      </c>
      <c r="U53" s="16">
        <v>0</v>
      </c>
      <c r="V53" s="13"/>
      <c r="W53" s="13"/>
      <c r="X53" s="13"/>
      <c r="Y53" s="13"/>
      <c r="Z53" s="13"/>
    </row>
    <row r="54" spans="1:26" ht="33.75">
      <c r="A54" s="14" t="s">
        <v>106</v>
      </c>
      <c r="B54" s="15" t="s">
        <v>49</v>
      </c>
      <c r="C54" s="15"/>
      <c r="D54" s="16">
        <f t="shared" si="1"/>
        <v>1.3175219137472787</v>
      </c>
      <c r="E54" s="16">
        <f t="shared" si="2"/>
        <v>13473.506098745172</v>
      </c>
      <c r="F54" s="16">
        <f t="shared" si="3"/>
        <v>0</v>
      </c>
      <c r="G54" s="16">
        <v>0</v>
      </c>
      <c r="H54" s="16">
        <v>0</v>
      </c>
      <c r="I54" s="16">
        <f t="shared" si="4"/>
        <v>13473.506098745172</v>
      </c>
      <c r="J54" s="16">
        <v>2055.2805913340098</v>
      </c>
      <c r="K54" s="16">
        <f t="shared" si="5"/>
        <v>11418.225507411164</v>
      </c>
      <c r="L54" s="16">
        <v>8053.0624324873097</v>
      </c>
      <c r="M54" s="16">
        <v>2415.9187297461899</v>
      </c>
      <c r="N54" s="16">
        <v>0</v>
      </c>
      <c r="O54" s="16">
        <v>0</v>
      </c>
      <c r="P54" s="16">
        <v>0</v>
      </c>
      <c r="Q54" s="16">
        <v>0</v>
      </c>
      <c r="R54" s="16">
        <v>763.29137055837498</v>
      </c>
      <c r="S54" s="16">
        <v>185.95297461928899</v>
      </c>
      <c r="T54" s="16">
        <v>0</v>
      </c>
      <c r="U54" s="16">
        <v>0</v>
      </c>
      <c r="V54" s="13"/>
      <c r="W54" s="13"/>
      <c r="X54" s="13"/>
      <c r="Y54" s="13"/>
      <c r="Z54" s="13"/>
    </row>
    <row r="55" spans="1:26" ht="33.75">
      <c r="A55" s="14" t="s">
        <v>107</v>
      </c>
      <c r="B55" s="15" t="s">
        <v>50</v>
      </c>
      <c r="C55" s="15"/>
      <c r="D55" s="16">
        <f t="shared" ref="D55:D86" si="6">E55/852.2/12</f>
        <v>0.10393783986228546</v>
      </c>
      <c r="E55" s="16">
        <f t="shared" ref="E55:E86" si="7">F55+I55</f>
        <v>1062.9099255676761</v>
      </c>
      <c r="F55" s="16">
        <f t="shared" ref="F55:F86" si="8">SUM(G55:H55)</f>
        <v>0</v>
      </c>
      <c r="G55" s="16">
        <v>0</v>
      </c>
      <c r="H55" s="16">
        <v>0</v>
      </c>
      <c r="I55" s="16">
        <f t="shared" ref="I55:I86" si="9">SUM(J55:K55)</f>
        <v>1062.9099255676761</v>
      </c>
      <c r="J55" s="16">
        <v>162.13880220523899</v>
      </c>
      <c r="K55" s="16">
        <f t="shared" ref="K55:K86" si="10">SUM(L55:U55)</f>
        <v>900.77112336243704</v>
      </c>
      <c r="L55" s="16">
        <v>635.29714745177705</v>
      </c>
      <c r="M55" s="16">
        <v>190.58914423553301</v>
      </c>
      <c r="N55" s="16">
        <v>0</v>
      </c>
      <c r="O55" s="16">
        <v>0</v>
      </c>
      <c r="P55" s="16">
        <v>0</v>
      </c>
      <c r="Q55" s="16">
        <v>0</v>
      </c>
      <c r="R55" s="16">
        <v>60.215208121827402</v>
      </c>
      <c r="S55" s="16">
        <v>14.6696235532995</v>
      </c>
      <c r="T55" s="16">
        <v>0</v>
      </c>
      <c r="U55" s="16">
        <v>0</v>
      </c>
      <c r="V55" s="13"/>
      <c r="W55" s="13"/>
      <c r="X55" s="13"/>
      <c r="Y55" s="13"/>
      <c r="Z55" s="13"/>
    </row>
    <row r="56" spans="1:26" ht="22.5">
      <c r="A56" s="14" t="s">
        <v>108</v>
      </c>
      <c r="B56" s="15" t="s">
        <v>51</v>
      </c>
      <c r="C56" s="15"/>
      <c r="D56" s="16">
        <f t="shared" si="6"/>
        <v>4.6376771363904196E-2</v>
      </c>
      <c r="E56" s="16">
        <f t="shared" si="7"/>
        <v>474.26741467582985</v>
      </c>
      <c r="F56" s="16">
        <f t="shared" si="8"/>
        <v>0</v>
      </c>
      <c r="G56" s="16">
        <v>0</v>
      </c>
      <c r="H56" s="16">
        <v>0</v>
      </c>
      <c r="I56" s="16">
        <f t="shared" si="9"/>
        <v>474.26741467582985</v>
      </c>
      <c r="J56" s="16">
        <v>72.345876814957094</v>
      </c>
      <c r="K56" s="16">
        <f t="shared" si="10"/>
        <v>401.92153786087277</v>
      </c>
      <c r="L56" s="16">
        <v>283.467797623553</v>
      </c>
      <c r="M56" s="16">
        <v>85.040339287066004</v>
      </c>
      <c r="N56" s="16">
        <v>0</v>
      </c>
      <c r="O56" s="16">
        <v>0</v>
      </c>
      <c r="P56" s="16">
        <v>0</v>
      </c>
      <c r="Q56" s="16">
        <v>0</v>
      </c>
      <c r="R56" s="16">
        <v>26.867856243654799</v>
      </c>
      <c r="S56" s="16">
        <v>6.5455447065989798</v>
      </c>
      <c r="T56" s="16">
        <v>0</v>
      </c>
      <c r="U56" s="16">
        <v>0</v>
      </c>
      <c r="V56" s="13"/>
      <c r="W56" s="13"/>
      <c r="X56" s="13"/>
      <c r="Y56" s="13"/>
      <c r="Z56" s="13"/>
    </row>
    <row r="57" spans="1:26" ht="22.5">
      <c r="A57" s="14" t="s">
        <v>109</v>
      </c>
      <c r="B57" s="15" t="s">
        <v>52</v>
      </c>
      <c r="C57" s="15"/>
      <c r="D57" s="16">
        <f t="shared" si="6"/>
        <v>0.17566958849963668</v>
      </c>
      <c r="E57" s="16">
        <f t="shared" si="7"/>
        <v>1796.4674798326848</v>
      </c>
      <c r="F57" s="16">
        <f t="shared" si="8"/>
        <v>0</v>
      </c>
      <c r="G57" s="16">
        <v>0</v>
      </c>
      <c r="H57" s="16">
        <v>0</v>
      </c>
      <c r="I57" s="16">
        <f t="shared" si="9"/>
        <v>1796.4674798326848</v>
      </c>
      <c r="J57" s="16">
        <v>274.037412177867</v>
      </c>
      <c r="K57" s="16">
        <f t="shared" si="10"/>
        <v>1522.4300676548178</v>
      </c>
      <c r="L57" s="16">
        <v>1073.74165766497</v>
      </c>
      <c r="M57" s="16">
        <v>322.12249729949201</v>
      </c>
      <c r="N57" s="16">
        <v>0</v>
      </c>
      <c r="O57" s="16">
        <v>0</v>
      </c>
      <c r="P57" s="16">
        <v>0</v>
      </c>
      <c r="Q57" s="16">
        <v>0</v>
      </c>
      <c r="R57" s="16">
        <v>101.77218274111701</v>
      </c>
      <c r="S57" s="16">
        <v>24.7937299492386</v>
      </c>
      <c r="T57" s="16">
        <v>0</v>
      </c>
      <c r="U57" s="16">
        <v>0</v>
      </c>
      <c r="V57" s="13"/>
      <c r="W57" s="13"/>
      <c r="X57" s="13"/>
      <c r="Y57" s="13"/>
      <c r="Z57" s="13"/>
    </row>
    <row r="58" spans="1:26" ht="22.5">
      <c r="A58" s="14" t="s">
        <v>110</v>
      </c>
      <c r="B58" s="15" t="s">
        <v>53</v>
      </c>
      <c r="C58" s="15"/>
      <c r="D58" s="16">
        <f t="shared" si="6"/>
        <v>7.0853400694853672E-2</v>
      </c>
      <c r="E58" s="16">
        <f t="shared" si="7"/>
        <v>724.57521686585164</v>
      </c>
      <c r="F58" s="16">
        <f t="shared" si="8"/>
        <v>0</v>
      </c>
      <c r="G58" s="16">
        <v>0</v>
      </c>
      <c r="H58" s="16">
        <v>0</v>
      </c>
      <c r="I58" s="16">
        <f t="shared" si="9"/>
        <v>724.57521686585164</v>
      </c>
      <c r="J58" s="16">
        <v>110.52842291173999</v>
      </c>
      <c r="K58" s="16">
        <f t="shared" si="10"/>
        <v>614.04679395411165</v>
      </c>
      <c r="L58" s="16">
        <v>433.07580192487302</v>
      </c>
      <c r="M58" s="16">
        <v>129.92274057746201</v>
      </c>
      <c r="N58" s="16">
        <v>0</v>
      </c>
      <c r="O58" s="16">
        <v>0</v>
      </c>
      <c r="P58" s="16">
        <v>0</v>
      </c>
      <c r="Q58" s="16">
        <v>0</v>
      </c>
      <c r="R58" s="16">
        <v>41.048113705583802</v>
      </c>
      <c r="S58" s="16">
        <v>10.0001377461929</v>
      </c>
      <c r="T58" s="16">
        <v>0</v>
      </c>
      <c r="U58" s="16">
        <v>0</v>
      </c>
      <c r="V58" s="13"/>
      <c r="W58" s="13"/>
      <c r="X58" s="13"/>
      <c r="Y58" s="13"/>
      <c r="Z58" s="13"/>
    </row>
    <row r="59" spans="1:26" ht="15">
      <c r="A59" s="14" t="s">
        <v>111</v>
      </c>
      <c r="B59" s="15" t="s">
        <v>54</v>
      </c>
      <c r="C59" s="15"/>
      <c r="D59" s="16">
        <f t="shared" si="6"/>
        <v>5.2050248444337005E-2</v>
      </c>
      <c r="E59" s="16">
        <f t="shared" si="7"/>
        <v>532.28666069116798</v>
      </c>
      <c r="F59" s="16">
        <f t="shared" si="8"/>
        <v>0</v>
      </c>
      <c r="G59" s="16">
        <v>0</v>
      </c>
      <c r="H59" s="16">
        <v>0</v>
      </c>
      <c r="I59" s="16">
        <f t="shared" si="9"/>
        <v>532.28666069116798</v>
      </c>
      <c r="J59" s="16">
        <v>81.196270274923904</v>
      </c>
      <c r="K59" s="16">
        <f t="shared" si="10"/>
        <v>451.09039041624408</v>
      </c>
      <c r="L59" s="16">
        <v>318.145676345178</v>
      </c>
      <c r="M59" s="16">
        <v>95.443702903553302</v>
      </c>
      <c r="N59" s="16">
        <v>0</v>
      </c>
      <c r="O59" s="16">
        <v>0</v>
      </c>
      <c r="P59" s="16">
        <v>0</v>
      </c>
      <c r="Q59" s="16">
        <v>0</v>
      </c>
      <c r="R59" s="16">
        <v>30.154720812182799</v>
      </c>
      <c r="S59" s="16">
        <v>7.3462903553299599</v>
      </c>
      <c r="T59" s="16">
        <v>0</v>
      </c>
      <c r="U59" s="16">
        <v>0</v>
      </c>
      <c r="V59" s="13"/>
      <c r="W59" s="13"/>
      <c r="X59" s="13"/>
      <c r="Y59" s="13"/>
      <c r="Z59" s="13"/>
    </row>
    <row r="60" spans="1:26" ht="15">
      <c r="A60" s="14" t="s">
        <v>112</v>
      </c>
      <c r="B60" s="15" t="s">
        <v>55</v>
      </c>
      <c r="C60" s="15"/>
      <c r="D60" s="16">
        <f t="shared" si="6"/>
        <v>0</v>
      </c>
      <c r="E60" s="16">
        <f t="shared" si="7"/>
        <v>0</v>
      </c>
      <c r="F60" s="16">
        <f t="shared" si="8"/>
        <v>0</v>
      </c>
      <c r="G60" s="16">
        <v>0</v>
      </c>
      <c r="H60" s="16">
        <v>0</v>
      </c>
      <c r="I60" s="16">
        <f t="shared" si="9"/>
        <v>0</v>
      </c>
      <c r="J60" s="16">
        <v>0</v>
      </c>
      <c r="K60" s="16">
        <f t="shared" si="10"/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3"/>
      <c r="W60" s="13"/>
      <c r="X60" s="13"/>
      <c r="Y60" s="13"/>
      <c r="Z60" s="13"/>
    </row>
    <row r="61" spans="1:26" ht="22.5">
      <c r="A61" s="14" t="s">
        <v>113</v>
      </c>
      <c r="B61" s="15" t="s">
        <v>56</v>
      </c>
      <c r="C61" s="15"/>
      <c r="D61" s="16">
        <f t="shared" si="6"/>
        <v>0</v>
      </c>
      <c r="E61" s="16">
        <f t="shared" si="7"/>
        <v>0</v>
      </c>
      <c r="F61" s="16">
        <f t="shared" si="8"/>
        <v>0</v>
      </c>
      <c r="G61" s="16">
        <v>0</v>
      </c>
      <c r="H61" s="16">
        <v>0</v>
      </c>
      <c r="I61" s="16">
        <f t="shared" si="9"/>
        <v>0</v>
      </c>
      <c r="J61" s="16">
        <v>0</v>
      </c>
      <c r="K61" s="16">
        <f t="shared" si="10"/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3"/>
      <c r="W61" s="13"/>
      <c r="X61" s="13"/>
      <c r="Y61" s="13"/>
      <c r="Z61" s="13"/>
    </row>
    <row r="62" spans="1:26" ht="22.5">
      <c r="A62" s="14" t="s">
        <v>114</v>
      </c>
      <c r="B62" s="15" t="s">
        <v>59</v>
      </c>
      <c r="C62" s="15"/>
      <c r="D62" s="16">
        <f t="shared" si="6"/>
        <v>6.3824835970679644E-2</v>
      </c>
      <c r="E62" s="16">
        <f t="shared" si="7"/>
        <v>652.69830257055833</v>
      </c>
      <c r="F62" s="16">
        <f t="shared" si="8"/>
        <v>0</v>
      </c>
      <c r="G62" s="16">
        <v>0</v>
      </c>
      <c r="H62" s="16">
        <v>0</v>
      </c>
      <c r="I62" s="16">
        <f t="shared" si="9"/>
        <v>652.69830257055833</v>
      </c>
      <c r="J62" s="16">
        <v>99.564147849746206</v>
      </c>
      <c r="K62" s="16">
        <f t="shared" si="10"/>
        <v>553.13415472081215</v>
      </c>
      <c r="L62" s="16">
        <v>198.84104771573601</v>
      </c>
      <c r="M62" s="16">
        <v>59.652314314720797</v>
      </c>
      <c r="N62" s="16">
        <v>279.60000000000002</v>
      </c>
      <c r="O62" s="16">
        <v>0</v>
      </c>
      <c r="P62" s="16">
        <v>0</v>
      </c>
      <c r="Q62" s="16">
        <v>0</v>
      </c>
      <c r="R62" s="16">
        <v>7.5591472081218303</v>
      </c>
      <c r="S62" s="16">
        <v>7.4816454822334997</v>
      </c>
      <c r="T62" s="16">
        <v>0</v>
      </c>
      <c r="U62" s="16">
        <v>0</v>
      </c>
      <c r="V62" s="13"/>
      <c r="W62" s="13"/>
      <c r="X62" s="13"/>
      <c r="Y62" s="13"/>
      <c r="Z62" s="13"/>
    </row>
    <row r="63" spans="1:26" ht="22.5">
      <c r="A63" s="14" t="s">
        <v>115</v>
      </c>
      <c r="B63" s="15" t="s">
        <v>60</v>
      </c>
      <c r="C63" s="15"/>
      <c r="D63" s="16">
        <f t="shared" si="6"/>
        <v>0</v>
      </c>
      <c r="E63" s="16">
        <f t="shared" si="7"/>
        <v>0</v>
      </c>
      <c r="F63" s="16">
        <f t="shared" si="8"/>
        <v>0</v>
      </c>
      <c r="G63" s="16">
        <v>0</v>
      </c>
      <c r="H63" s="16">
        <v>0</v>
      </c>
      <c r="I63" s="16">
        <f t="shared" si="9"/>
        <v>0</v>
      </c>
      <c r="J63" s="16">
        <v>0</v>
      </c>
      <c r="K63" s="16">
        <f t="shared" si="10"/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3"/>
      <c r="W63" s="13"/>
      <c r="X63" s="13"/>
      <c r="Y63" s="13"/>
      <c r="Z63" s="13"/>
    </row>
    <row r="64" spans="1:26" ht="22.5">
      <c r="A64" s="14" t="s">
        <v>116</v>
      </c>
      <c r="B64" s="15" t="s">
        <v>61</v>
      </c>
      <c r="C64" s="15"/>
      <c r="D64" s="16">
        <f t="shared" si="6"/>
        <v>0</v>
      </c>
      <c r="E64" s="16">
        <f t="shared" si="7"/>
        <v>0</v>
      </c>
      <c r="F64" s="16">
        <f t="shared" si="8"/>
        <v>0</v>
      </c>
      <c r="G64" s="16">
        <v>0</v>
      </c>
      <c r="H64" s="16">
        <v>0</v>
      </c>
      <c r="I64" s="16">
        <f t="shared" si="9"/>
        <v>0</v>
      </c>
      <c r="J64" s="16">
        <v>0</v>
      </c>
      <c r="K64" s="16">
        <f t="shared" si="10"/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3"/>
      <c r="W64" s="13"/>
      <c r="X64" s="13"/>
      <c r="Y64" s="13"/>
      <c r="Z64" s="13"/>
    </row>
    <row r="65" spans="1:26" ht="15">
      <c r="A65" s="14" t="s">
        <v>117</v>
      </c>
      <c r="B65" s="15" t="s">
        <v>62</v>
      </c>
      <c r="C65" s="15"/>
      <c r="D65" s="16">
        <f t="shared" si="6"/>
        <v>9.6022558991776304E-3</v>
      </c>
      <c r="E65" s="16">
        <f t="shared" si="7"/>
        <v>98.196509727350133</v>
      </c>
      <c r="F65" s="16">
        <f t="shared" si="8"/>
        <v>0</v>
      </c>
      <c r="G65" s="16">
        <v>0</v>
      </c>
      <c r="H65" s="16">
        <v>0</v>
      </c>
      <c r="I65" s="16">
        <f t="shared" si="9"/>
        <v>98.196509727350133</v>
      </c>
      <c r="J65" s="16">
        <v>14.9791286024771</v>
      </c>
      <c r="K65" s="16">
        <f t="shared" si="10"/>
        <v>83.217381124873029</v>
      </c>
      <c r="L65" s="16">
        <v>60.0251412791878</v>
      </c>
      <c r="M65" s="16">
        <v>18.007542383756299</v>
      </c>
      <c r="N65" s="16">
        <v>0.34300000000000003</v>
      </c>
      <c r="O65" s="16">
        <v>0</v>
      </c>
      <c r="P65" s="16">
        <v>0</v>
      </c>
      <c r="Q65" s="16">
        <v>0</v>
      </c>
      <c r="R65" s="16">
        <v>3.2912081218274101</v>
      </c>
      <c r="S65" s="16">
        <v>1.5504893401015201</v>
      </c>
      <c r="T65" s="16">
        <v>0</v>
      </c>
      <c r="U65" s="16">
        <v>0</v>
      </c>
      <c r="V65" s="13"/>
      <c r="W65" s="13"/>
      <c r="X65" s="13"/>
      <c r="Y65" s="13"/>
      <c r="Z65" s="13"/>
    </row>
    <row r="66" spans="1:26" ht="15">
      <c r="A66" s="14" t="s">
        <v>118</v>
      </c>
      <c r="B66" s="15" t="s">
        <v>63</v>
      </c>
      <c r="C66" s="15"/>
      <c r="D66" s="16">
        <f t="shared" si="6"/>
        <v>9.6022558991776304E-3</v>
      </c>
      <c r="E66" s="16">
        <f t="shared" si="7"/>
        <v>98.196509727350133</v>
      </c>
      <c r="F66" s="16">
        <f t="shared" si="8"/>
        <v>0</v>
      </c>
      <c r="G66" s="16">
        <v>0</v>
      </c>
      <c r="H66" s="16">
        <v>0</v>
      </c>
      <c r="I66" s="16">
        <f t="shared" si="9"/>
        <v>98.196509727350133</v>
      </c>
      <c r="J66" s="16">
        <v>14.9791286024771</v>
      </c>
      <c r="K66" s="16">
        <f t="shared" si="10"/>
        <v>83.217381124873029</v>
      </c>
      <c r="L66" s="16">
        <v>60.0251412791878</v>
      </c>
      <c r="M66" s="16">
        <v>18.007542383756299</v>
      </c>
      <c r="N66" s="16">
        <v>0.34300000000000003</v>
      </c>
      <c r="O66" s="16">
        <v>0</v>
      </c>
      <c r="P66" s="16">
        <v>0</v>
      </c>
      <c r="Q66" s="16">
        <v>0</v>
      </c>
      <c r="R66" s="16">
        <v>3.2912081218274101</v>
      </c>
      <c r="S66" s="16">
        <v>1.5504893401015201</v>
      </c>
      <c r="T66" s="16">
        <v>0</v>
      </c>
      <c r="U66" s="16">
        <v>0</v>
      </c>
      <c r="V66" s="13"/>
      <c r="W66" s="13"/>
      <c r="X66" s="13"/>
      <c r="Y66" s="13"/>
      <c r="Z66" s="13"/>
    </row>
    <row r="67" spans="1:26" ht="22.5">
      <c r="A67" s="14" t="s">
        <v>119</v>
      </c>
      <c r="B67" s="15" t="s">
        <v>64</v>
      </c>
      <c r="C67" s="15"/>
      <c r="D67" s="16">
        <f t="shared" si="6"/>
        <v>5.2959094317394088E-2</v>
      </c>
      <c r="E67" s="16">
        <f t="shared" si="7"/>
        <v>541.58088212739892</v>
      </c>
      <c r="F67" s="16">
        <f t="shared" si="8"/>
        <v>0</v>
      </c>
      <c r="G67" s="16">
        <v>0</v>
      </c>
      <c r="H67" s="16">
        <v>0</v>
      </c>
      <c r="I67" s="16">
        <f t="shared" si="9"/>
        <v>541.58088212739892</v>
      </c>
      <c r="J67" s="16">
        <v>82.614032866891407</v>
      </c>
      <c r="K67" s="16">
        <f t="shared" si="10"/>
        <v>458.96684926050756</v>
      </c>
      <c r="L67" s="16">
        <v>97.755230083248705</v>
      </c>
      <c r="M67" s="16">
        <v>29.326569024974599</v>
      </c>
      <c r="N67" s="16">
        <v>324</v>
      </c>
      <c r="O67" s="16">
        <v>0</v>
      </c>
      <c r="P67" s="16">
        <v>0</v>
      </c>
      <c r="Q67" s="16">
        <v>0</v>
      </c>
      <c r="R67" s="16">
        <v>5.3599675126903596</v>
      </c>
      <c r="S67" s="16">
        <v>2.5250826395939101</v>
      </c>
      <c r="T67" s="16">
        <v>0</v>
      </c>
      <c r="U67" s="16">
        <v>0</v>
      </c>
      <c r="V67" s="13"/>
      <c r="W67" s="13"/>
      <c r="X67" s="13"/>
      <c r="Y67" s="13"/>
      <c r="Z67" s="13"/>
    </row>
    <row r="68" spans="1:26" ht="22.5">
      <c r="A68" s="14" t="s">
        <v>120</v>
      </c>
      <c r="B68" s="15" t="s">
        <v>65</v>
      </c>
      <c r="C68" s="15"/>
      <c r="D68" s="16">
        <f t="shared" si="6"/>
        <v>1.5807641407627759E-2</v>
      </c>
      <c r="E68" s="16">
        <f t="shared" si="7"/>
        <v>161.65526409096452</v>
      </c>
      <c r="F68" s="16">
        <f t="shared" si="8"/>
        <v>0</v>
      </c>
      <c r="G68" s="16">
        <v>0</v>
      </c>
      <c r="H68" s="16">
        <v>0</v>
      </c>
      <c r="I68" s="16">
        <f t="shared" si="9"/>
        <v>161.65526409096452</v>
      </c>
      <c r="J68" s="16">
        <v>24.659277573198001</v>
      </c>
      <c r="K68" s="16">
        <f t="shared" si="10"/>
        <v>136.99598651776651</v>
      </c>
      <c r="L68" s="16">
        <v>42.875100913705602</v>
      </c>
      <c r="M68" s="16">
        <v>12.8625302741117</v>
      </c>
      <c r="N68" s="16">
        <v>77.8</v>
      </c>
      <c r="O68" s="16">
        <v>0</v>
      </c>
      <c r="P68" s="16">
        <v>0</v>
      </c>
      <c r="Q68" s="16">
        <v>0</v>
      </c>
      <c r="R68" s="16">
        <v>2.35086294416244</v>
      </c>
      <c r="S68" s="16">
        <v>1.1074923857868</v>
      </c>
      <c r="T68" s="16">
        <v>0</v>
      </c>
      <c r="U68" s="16">
        <v>0</v>
      </c>
      <c r="V68" s="13"/>
      <c r="W68" s="13"/>
      <c r="X68" s="13"/>
      <c r="Y68" s="13"/>
      <c r="Z68" s="13"/>
    </row>
    <row r="69" spans="1:26" ht="22.5">
      <c r="A69" s="14" t="s">
        <v>121</v>
      </c>
      <c r="B69" s="15" t="s">
        <v>70</v>
      </c>
      <c r="C69" s="15"/>
      <c r="D69" s="16">
        <f t="shared" si="6"/>
        <v>0.44425308591740853</v>
      </c>
      <c r="E69" s="16">
        <f t="shared" si="7"/>
        <v>4543.1097578257868</v>
      </c>
      <c r="F69" s="16">
        <f t="shared" si="8"/>
        <v>0</v>
      </c>
      <c r="G69" s="16">
        <v>0</v>
      </c>
      <c r="H69" s="16">
        <v>0</v>
      </c>
      <c r="I69" s="16">
        <f t="shared" si="9"/>
        <v>4543.1097578257868</v>
      </c>
      <c r="J69" s="16">
        <v>693.01674271918796</v>
      </c>
      <c r="K69" s="16">
        <f t="shared" si="10"/>
        <v>3850.0930151065991</v>
      </c>
      <c r="L69" s="16">
        <v>109.362576243655</v>
      </c>
      <c r="M69" s="16">
        <v>32.808772873096402</v>
      </c>
      <c r="N69" s="16">
        <v>3687.7689999999998</v>
      </c>
      <c r="O69" s="16">
        <v>0</v>
      </c>
      <c r="P69" s="16">
        <v>0</v>
      </c>
      <c r="Q69" s="16">
        <v>0</v>
      </c>
      <c r="R69" s="16">
        <v>17.3833664974619</v>
      </c>
      <c r="S69" s="16">
        <v>2.7692994923857901</v>
      </c>
      <c r="T69" s="16">
        <v>0</v>
      </c>
      <c r="U69" s="16">
        <v>0</v>
      </c>
      <c r="V69" s="13"/>
      <c r="W69" s="13"/>
      <c r="X69" s="13"/>
      <c r="Y69" s="13"/>
      <c r="Z69" s="13"/>
    </row>
    <row r="70" spans="1:26" ht="33.75">
      <c r="A70" s="14" t="s">
        <v>122</v>
      </c>
      <c r="B70" s="15" t="s">
        <v>68</v>
      </c>
      <c r="C70" s="15"/>
      <c r="D70" s="16">
        <f t="shared" si="6"/>
        <v>3.4163313063750089</v>
      </c>
      <c r="E70" s="16">
        <f t="shared" si="7"/>
        <v>34936.770471513395</v>
      </c>
      <c r="F70" s="16">
        <f t="shared" si="8"/>
        <v>0</v>
      </c>
      <c r="G70" s="16">
        <v>0</v>
      </c>
      <c r="H70" s="16">
        <v>0</v>
      </c>
      <c r="I70" s="16">
        <f t="shared" si="9"/>
        <v>34936.770471513395</v>
      </c>
      <c r="J70" s="16">
        <v>5329.3378685359403</v>
      </c>
      <c r="K70" s="16">
        <f t="shared" si="10"/>
        <v>29607.432602977457</v>
      </c>
      <c r="L70" s="16">
        <v>1065.3903336609101</v>
      </c>
      <c r="M70" s="16">
        <v>319.61710009827402</v>
      </c>
      <c r="N70" s="16">
        <v>28052.400000000001</v>
      </c>
      <c r="O70" s="16">
        <v>0</v>
      </c>
      <c r="P70" s="16">
        <v>0</v>
      </c>
      <c r="Q70" s="16">
        <v>0</v>
      </c>
      <c r="R70" s="16">
        <v>158.88836223350299</v>
      </c>
      <c r="S70" s="16">
        <v>11.136806984771599</v>
      </c>
      <c r="T70" s="16">
        <v>0</v>
      </c>
      <c r="U70" s="16">
        <v>0</v>
      </c>
      <c r="V70" s="13"/>
      <c r="W70" s="13"/>
      <c r="X70" s="13"/>
      <c r="Y70" s="13"/>
      <c r="Z70" s="13"/>
    </row>
    <row r="71" spans="1:26" ht="15">
      <c r="A71" s="14" t="s">
        <v>123</v>
      </c>
      <c r="B71" s="15" t="s">
        <v>166</v>
      </c>
      <c r="C71" s="15"/>
      <c r="D71" s="16">
        <f t="shared" si="6"/>
        <v>0.15552171586814792</v>
      </c>
      <c r="E71" s="16">
        <f t="shared" si="7"/>
        <v>1590.4272751540279</v>
      </c>
      <c r="F71" s="16">
        <f t="shared" si="8"/>
        <v>0</v>
      </c>
      <c r="G71" s="16">
        <v>0</v>
      </c>
      <c r="H71" s="16">
        <v>0</v>
      </c>
      <c r="I71" s="16">
        <f t="shared" si="9"/>
        <v>1590.4272751540279</v>
      </c>
      <c r="J71" s="16">
        <v>242.60755044722501</v>
      </c>
      <c r="K71" s="16">
        <f t="shared" si="10"/>
        <v>1347.8197247068028</v>
      </c>
      <c r="L71" s="16">
        <v>784.94989098883298</v>
      </c>
      <c r="M71" s="16">
        <v>235.48496729665001</v>
      </c>
      <c r="N71" s="16">
        <v>225.014625</v>
      </c>
      <c r="O71" s="16">
        <v>0</v>
      </c>
      <c r="P71" s="16">
        <v>0</v>
      </c>
      <c r="Q71" s="16">
        <v>0</v>
      </c>
      <c r="R71" s="16">
        <v>73.059225989847803</v>
      </c>
      <c r="S71" s="16">
        <v>29.3110154314721</v>
      </c>
      <c r="T71" s="16">
        <v>0</v>
      </c>
      <c r="U71" s="16">
        <v>0</v>
      </c>
      <c r="V71" s="13"/>
      <c r="W71" s="13"/>
      <c r="X71" s="13"/>
      <c r="Y71" s="13"/>
      <c r="Z71" s="13"/>
    </row>
    <row r="72" spans="1:26" ht="22.5">
      <c r="A72" s="14" t="s">
        <v>151</v>
      </c>
      <c r="B72" s="15" t="s">
        <v>165</v>
      </c>
      <c r="C72" s="15"/>
      <c r="D72" s="16">
        <f t="shared" si="6"/>
        <v>0.21348312336258149</v>
      </c>
      <c r="E72" s="16">
        <f t="shared" si="7"/>
        <v>2183.1638127551037</v>
      </c>
      <c r="F72" s="16">
        <f t="shared" si="8"/>
        <v>0</v>
      </c>
      <c r="G72" s="16">
        <v>0</v>
      </c>
      <c r="H72" s="16">
        <v>0</v>
      </c>
      <c r="I72" s="16">
        <f t="shared" si="9"/>
        <v>2183.1638127551037</v>
      </c>
      <c r="J72" s="16">
        <v>333.024988386372</v>
      </c>
      <c r="K72" s="16">
        <f t="shared" si="10"/>
        <v>1850.1388243687315</v>
      </c>
      <c r="L72" s="16">
        <v>780.84879437969596</v>
      </c>
      <c r="M72" s="16">
        <v>234.254638313909</v>
      </c>
      <c r="N72" s="16">
        <v>733.2</v>
      </c>
      <c r="O72" s="16">
        <v>0</v>
      </c>
      <c r="P72" s="16">
        <v>0</v>
      </c>
      <c r="Q72" s="16">
        <v>0</v>
      </c>
      <c r="R72" s="16">
        <v>72.677516345177594</v>
      </c>
      <c r="S72" s="16">
        <v>29.157875329949199</v>
      </c>
      <c r="T72" s="16">
        <v>0</v>
      </c>
      <c r="U72" s="16">
        <v>0</v>
      </c>
      <c r="V72" s="13"/>
      <c r="W72" s="13"/>
      <c r="X72" s="13"/>
      <c r="Y72" s="13"/>
      <c r="Z72" s="13"/>
    </row>
    <row r="73" spans="1:26">
      <c r="A73" s="10"/>
      <c r="B73" s="11"/>
      <c r="C73" s="1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6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</row>
    <row r="75" spans="1:26">
      <c r="A75" s="82" t="s">
        <v>72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26">
      <c r="A76" s="82" t="s">
        <v>73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26">
      <c r="A77" s="82" t="s">
        <v>72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</sheetData>
  <mergeCells count="22">
    <mergeCell ref="A76:R76"/>
    <mergeCell ref="A77:R77"/>
    <mergeCell ref="A8:U8"/>
    <mergeCell ref="A9:U9"/>
    <mergeCell ref="A10:U10"/>
    <mergeCell ref="A11:U11"/>
    <mergeCell ref="A15:U15"/>
    <mergeCell ref="A16:U16"/>
    <mergeCell ref="A13:U13"/>
    <mergeCell ref="K20:K21"/>
    <mergeCell ref="A75:R75"/>
    <mergeCell ref="B20:B21"/>
    <mergeCell ref="C20:C21"/>
    <mergeCell ref="D20:D21"/>
    <mergeCell ref="E20:E21"/>
    <mergeCell ref="A74:R74"/>
    <mergeCell ref="A14:U14"/>
    <mergeCell ref="I20:I21"/>
    <mergeCell ref="J20:J21"/>
    <mergeCell ref="F20:H20"/>
    <mergeCell ref="A20:A21"/>
    <mergeCell ref="L20:U20"/>
  </mergeCells>
  <pageMargins left="0.41666666666666669" right="0.1388888888888889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Тариф</vt:lpstr>
      <vt:lpstr>Мира1</vt:lpstr>
      <vt:lpstr>2</vt:lpstr>
      <vt:lpstr>3</vt:lpstr>
      <vt:lpstr>4</vt:lpstr>
      <vt:lpstr>5</vt:lpstr>
      <vt:lpstr>6</vt:lpstr>
      <vt:lpstr>7</vt:lpstr>
      <vt:lpstr>8</vt:lpstr>
      <vt:lpstr>9</vt:lpstr>
      <vt:lpstr>Строителей 2</vt:lpstr>
      <vt:lpstr>стр.5</vt:lpstr>
      <vt:lpstr>Стр.7</vt:lpstr>
      <vt:lpstr>Стр.8А</vt:lpstr>
      <vt:lpstr>Стр.9</vt:lpstr>
      <vt:lpstr>Стр.10</vt:lpstr>
      <vt:lpstr>Мира1!Область_печати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2014-09-10T07:44:02Z</dcterms:modified>
</cp:coreProperties>
</file>